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75" windowWidth="23250" windowHeight="12510"/>
  </bookViews>
  <sheets>
    <sheet name="地價差額試算" sheetId="1" r:id="rId1"/>
    <sheet name="計算" sheetId="2" state="veryHidden" r:id="rId2"/>
    <sheet name="分割" sheetId="6" state="veryHidden" r:id="rId3"/>
    <sheet name="合併" sheetId="8" state="veryHidden" r:id="rId4"/>
    <sheet name="共有物分割" sheetId="7" state="veryHidden" r:id="rId5"/>
    <sheet name="清單" sheetId="3" state="veryHidden" r:id="rId6"/>
    <sheet name="工作表1" sheetId="9" r:id="rId7"/>
  </sheets>
  <definedNames>
    <definedName name="_xlnm.Print_Area" localSheetId="2">分割!$A$1:$AA$12</definedName>
    <definedName name="_xlnm.Print_Area" localSheetId="4">共有物分割!$A$1:$AA$12</definedName>
    <definedName name="_xlnm.Print_Area" localSheetId="3">合併!$A$1:$AA$12</definedName>
    <definedName name="_xlnm.Print_Area" localSheetId="0">地價差額試算!$A$14:$AA$55</definedName>
  </definedNames>
  <calcPr calcId="145621"/>
</workbook>
</file>

<file path=xl/calcChain.xml><?xml version="1.0" encoding="utf-8"?>
<calcChain xmlns="http://schemas.openxmlformats.org/spreadsheetml/2006/main">
  <c r="N16" i="1" l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N205" i="1" s="1"/>
  <c r="N206" i="1" s="1"/>
  <c r="N207" i="1" s="1"/>
  <c r="N208" i="1" s="1"/>
  <c r="N209" i="1" s="1"/>
  <c r="N210" i="1" s="1"/>
  <c r="N211" i="1" s="1"/>
  <c r="N212" i="1" s="1"/>
  <c r="D16" i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AA12" i="1"/>
  <c r="I12" i="1"/>
  <c r="R12" i="1"/>
  <c r="O12" i="1"/>
  <c r="J12" i="1"/>
  <c r="S12" i="1"/>
  <c r="F12" i="1"/>
  <c r="D12" i="1"/>
  <c r="Q12" i="1"/>
  <c r="C12" i="1"/>
  <c r="K12" i="1"/>
  <c r="N12" i="1"/>
  <c r="M12" i="1"/>
  <c r="E12" i="1"/>
  <c r="G12" i="1"/>
  <c r="V12" i="1"/>
  <c r="Z12" i="1"/>
  <c r="L12" i="1"/>
  <c r="T12" i="1"/>
  <c r="U12" i="1"/>
  <c r="A12" i="1"/>
  <c r="Y12" i="1"/>
  <c r="P12" i="1"/>
  <c r="W12" i="1"/>
  <c r="B12" i="1"/>
  <c r="X12" i="1"/>
  <c r="H12" i="1"/>
  <c r="AK1" i="2" l="1"/>
  <c r="Y9" i="1"/>
  <c r="T5" i="1"/>
  <c r="T9" i="1"/>
  <c r="H11" i="1"/>
  <c r="Y5" i="1"/>
  <c r="E8" i="1"/>
  <c r="P8" i="1"/>
  <c r="E6" i="1"/>
  <c r="K8" i="1"/>
  <c r="T7" i="1"/>
  <c r="A4" i="1"/>
  <c r="B4" i="1"/>
  <c r="N10" i="1"/>
  <c r="F4" i="1"/>
  <c r="X10" i="1"/>
  <c r="L9" i="1"/>
  <c r="X8" i="1"/>
  <c r="V8" i="1"/>
  <c r="O6" i="1"/>
  <c r="W8" i="1"/>
  <c r="J4" i="1"/>
  <c r="M11" i="1"/>
  <c r="C8" i="1"/>
  <c r="S8" i="1"/>
  <c r="W11" i="1"/>
  <c r="E11" i="1"/>
  <c r="C5" i="1"/>
  <c r="R4" i="1"/>
  <c r="W6" i="1"/>
  <c r="P10" i="1"/>
  <c r="L7" i="1"/>
  <c r="L4" i="1"/>
  <c r="L10" i="1"/>
  <c r="S6" i="1"/>
  <c r="F5" i="1"/>
  <c r="H10" i="1"/>
  <c r="A11" i="1"/>
  <c r="S10" i="1"/>
  <c r="M4" i="1"/>
  <c r="H6" i="1"/>
  <c r="J9" i="1"/>
  <c r="A9" i="1"/>
  <c r="H8" i="1"/>
  <c r="K5" i="1"/>
  <c r="M5" i="1"/>
  <c r="J6" i="1"/>
  <c r="A10" i="1"/>
  <c r="K4" i="1"/>
  <c r="G5" i="1"/>
  <c r="H5" i="1"/>
  <c r="U11" i="1"/>
  <c r="D4" i="1"/>
  <c r="Z11" i="1"/>
  <c r="I10" i="1"/>
  <c r="AI46" i="2" l="1"/>
  <c r="AI47" i="2"/>
  <c r="AI49" i="2"/>
  <c r="AI50" i="2"/>
  <c r="AI51" i="2"/>
  <c r="AI54" i="2"/>
  <c r="AI55" i="2"/>
  <c r="AI57" i="2"/>
  <c r="AI58" i="2"/>
  <c r="AI59" i="2"/>
  <c r="AI62" i="2"/>
  <c r="AI63" i="2"/>
  <c r="AI97" i="2"/>
  <c r="AI98" i="2"/>
  <c r="AI99" i="2"/>
  <c r="AI102" i="2"/>
  <c r="AI103" i="2"/>
  <c r="AI105" i="2"/>
  <c r="AI106" i="2"/>
  <c r="AI107" i="2"/>
  <c r="AI111" i="2"/>
  <c r="AI113" i="2"/>
  <c r="AI114" i="2"/>
  <c r="AI115" i="2"/>
  <c r="AI117" i="2"/>
  <c r="AI118" i="2"/>
  <c r="AI119" i="2"/>
  <c r="AI121" i="2"/>
  <c r="AI122" i="2"/>
  <c r="AI123" i="2"/>
  <c r="AI125" i="2"/>
  <c r="AI126" i="2"/>
  <c r="AI127" i="2"/>
  <c r="AI129" i="2"/>
  <c r="AI130" i="2"/>
  <c r="AI131" i="2"/>
  <c r="AI133" i="2"/>
  <c r="AI134" i="2"/>
  <c r="AI135" i="2"/>
  <c r="AI137" i="2"/>
  <c r="AI138" i="2"/>
  <c r="AI139" i="2"/>
  <c r="AI141" i="2"/>
  <c r="AI142" i="2"/>
  <c r="AI143" i="2"/>
  <c r="AI145" i="2"/>
  <c r="AI146" i="2"/>
  <c r="AI149" i="2"/>
  <c r="AI150" i="2"/>
  <c r="AI151" i="2"/>
  <c r="AI154" i="2"/>
  <c r="AI155" i="2"/>
  <c r="AI157" i="2"/>
  <c r="AI158" i="2"/>
  <c r="AI159" i="2"/>
  <c r="AI162" i="2"/>
  <c r="AI163" i="2"/>
  <c r="AI165" i="2"/>
  <c r="AI166" i="2"/>
  <c r="AI167" i="2"/>
  <c r="AI170" i="2"/>
  <c r="AI171" i="2"/>
  <c r="AI173" i="2"/>
  <c r="AI174" i="2"/>
  <c r="AI175" i="2"/>
  <c r="AI177" i="2"/>
  <c r="AI178" i="2"/>
  <c r="AI179" i="2"/>
  <c r="AI181" i="2"/>
  <c r="AI182" i="2"/>
  <c r="AI183" i="2"/>
  <c r="AI185" i="2"/>
  <c r="AI186" i="2"/>
  <c r="AI187" i="2"/>
  <c r="AI189" i="2"/>
  <c r="AI190" i="2"/>
  <c r="AI191" i="2"/>
  <c r="AI193" i="2"/>
  <c r="AI194" i="2"/>
  <c r="AI195" i="2"/>
  <c r="AI197" i="2"/>
  <c r="AI198" i="2"/>
  <c r="AI199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50" i="2"/>
  <c r="D151" i="2"/>
  <c r="D152" i="2"/>
  <c r="D153" i="2"/>
  <c r="D154" i="2"/>
  <c r="D155" i="2"/>
  <c r="D156" i="2"/>
  <c r="D157" i="2"/>
  <c r="D158" i="2"/>
  <c r="D159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4" i="2"/>
  <c r="D195" i="2"/>
  <c r="D196" i="2"/>
  <c r="D197" i="2"/>
  <c r="D198" i="2"/>
  <c r="D199" i="2"/>
  <c r="D200" i="2"/>
  <c r="D201" i="2"/>
  <c r="AJ4" i="2"/>
  <c r="AK4" i="2"/>
  <c r="AL4" i="2"/>
  <c r="AJ5" i="2"/>
  <c r="AK5" i="2"/>
  <c r="AL5" i="2"/>
  <c r="AJ6" i="2"/>
  <c r="AK6" i="2"/>
  <c r="AL6" i="2"/>
  <c r="AJ7" i="2"/>
  <c r="AK7" i="2"/>
  <c r="AL7" i="2"/>
  <c r="AJ8" i="2"/>
  <c r="AK8" i="2"/>
  <c r="AL8" i="2"/>
  <c r="AJ9" i="2"/>
  <c r="AK9" i="2"/>
  <c r="AL9" i="2"/>
  <c r="AJ10" i="2"/>
  <c r="AK10" i="2"/>
  <c r="AL10" i="2"/>
  <c r="AJ11" i="2"/>
  <c r="AK11" i="2"/>
  <c r="AL11" i="2"/>
  <c r="AJ12" i="2"/>
  <c r="AK12" i="2"/>
  <c r="AL12" i="2"/>
  <c r="AJ13" i="2"/>
  <c r="AK13" i="2"/>
  <c r="AL13" i="2"/>
  <c r="AJ14" i="2"/>
  <c r="AK14" i="2"/>
  <c r="AL14" i="2"/>
  <c r="AJ15" i="2"/>
  <c r="AK15" i="2"/>
  <c r="AL15" i="2"/>
  <c r="AJ16" i="2"/>
  <c r="AK16" i="2"/>
  <c r="AL16" i="2"/>
  <c r="AJ17" i="2"/>
  <c r="AK17" i="2"/>
  <c r="AL17" i="2"/>
  <c r="AJ18" i="2"/>
  <c r="AK18" i="2"/>
  <c r="AL18" i="2"/>
  <c r="AJ19" i="2"/>
  <c r="AK19" i="2"/>
  <c r="AL19" i="2"/>
  <c r="AJ20" i="2"/>
  <c r="AK20" i="2"/>
  <c r="AL20" i="2"/>
  <c r="AJ21" i="2"/>
  <c r="AK21" i="2"/>
  <c r="AL21" i="2"/>
  <c r="AJ22" i="2"/>
  <c r="AK22" i="2"/>
  <c r="AL22" i="2"/>
  <c r="AJ23" i="2"/>
  <c r="AK23" i="2"/>
  <c r="AL23" i="2"/>
  <c r="AJ24" i="2"/>
  <c r="AK24" i="2"/>
  <c r="AL24" i="2"/>
  <c r="AJ25" i="2"/>
  <c r="AK25" i="2"/>
  <c r="AL25" i="2"/>
  <c r="AJ26" i="2"/>
  <c r="AK26" i="2"/>
  <c r="AL26" i="2"/>
  <c r="AJ27" i="2"/>
  <c r="AK27" i="2"/>
  <c r="AL27" i="2"/>
  <c r="AJ28" i="2"/>
  <c r="AK28" i="2"/>
  <c r="AL28" i="2"/>
  <c r="AJ29" i="2"/>
  <c r="AK29" i="2"/>
  <c r="AL29" i="2"/>
  <c r="AJ30" i="2"/>
  <c r="AK30" i="2"/>
  <c r="AL30" i="2"/>
  <c r="AJ31" i="2"/>
  <c r="AK31" i="2"/>
  <c r="AL31" i="2"/>
  <c r="AJ32" i="2"/>
  <c r="AK32" i="2"/>
  <c r="AL32" i="2"/>
  <c r="AJ33" i="2"/>
  <c r="AK33" i="2"/>
  <c r="AL33" i="2"/>
  <c r="AJ34" i="2"/>
  <c r="AK34" i="2"/>
  <c r="AL34" i="2"/>
  <c r="AJ35" i="2"/>
  <c r="AK35" i="2"/>
  <c r="AL35" i="2"/>
  <c r="AJ36" i="2"/>
  <c r="AK36" i="2"/>
  <c r="AL36" i="2"/>
  <c r="AI37" i="2"/>
  <c r="AJ37" i="2"/>
  <c r="AK37" i="2"/>
  <c r="AL37" i="2"/>
  <c r="AJ38" i="2"/>
  <c r="AK38" i="2"/>
  <c r="AL38" i="2"/>
  <c r="AJ39" i="2"/>
  <c r="AK39" i="2"/>
  <c r="AL39" i="2"/>
  <c r="AJ40" i="2"/>
  <c r="AK40" i="2"/>
  <c r="AL40" i="2"/>
  <c r="AJ41" i="2"/>
  <c r="AK41" i="2"/>
  <c r="AL41" i="2"/>
  <c r="AJ42" i="2"/>
  <c r="AK42" i="2"/>
  <c r="AL42" i="2"/>
  <c r="AJ43" i="2"/>
  <c r="AK43" i="2"/>
  <c r="AL43" i="2"/>
  <c r="AJ44" i="2"/>
  <c r="AK44" i="2"/>
  <c r="AL44" i="2"/>
  <c r="AI45" i="2"/>
  <c r="AJ45" i="2"/>
  <c r="AK45" i="2"/>
  <c r="AL45" i="2"/>
  <c r="AJ46" i="2"/>
  <c r="AK46" i="2"/>
  <c r="AL46" i="2"/>
  <c r="AJ47" i="2"/>
  <c r="AK47" i="2"/>
  <c r="AL47" i="2"/>
  <c r="AI48" i="2"/>
  <c r="AJ48" i="2"/>
  <c r="AK48" i="2"/>
  <c r="AL48" i="2"/>
  <c r="AJ49" i="2"/>
  <c r="AK49" i="2"/>
  <c r="AL49" i="2"/>
  <c r="AJ50" i="2"/>
  <c r="AK50" i="2"/>
  <c r="AL50" i="2"/>
  <c r="AJ51" i="2"/>
  <c r="AK51" i="2"/>
  <c r="AL51" i="2"/>
  <c r="AI52" i="2"/>
  <c r="AJ52" i="2"/>
  <c r="AK52" i="2"/>
  <c r="AL52" i="2"/>
  <c r="AI53" i="2"/>
  <c r="AJ53" i="2"/>
  <c r="AK53" i="2"/>
  <c r="AL53" i="2"/>
  <c r="AJ54" i="2"/>
  <c r="AK54" i="2"/>
  <c r="AL54" i="2"/>
  <c r="AJ55" i="2"/>
  <c r="AK55" i="2"/>
  <c r="AL55" i="2"/>
  <c r="AI56" i="2"/>
  <c r="AJ56" i="2"/>
  <c r="AK56" i="2"/>
  <c r="AL56" i="2"/>
  <c r="AJ57" i="2"/>
  <c r="AK57" i="2"/>
  <c r="AL57" i="2"/>
  <c r="AJ58" i="2"/>
  <c r="AK58" i="2"/>
  <c r="AL58" i="2"/>
  <c r="AJ59" i="2"/>
  <c r="AK59" i="2"/>
  <c r="AL59" i="2"/>
  <c r="AI60" i="2"/>
  <c r="AJ60" i="2"/>
  <c r="AK60" i="2"/>
  <c r="AL60" i="2"/>
  <c r="AI61" i="2"/>
  <c r="AJ61" i="2"/>
  <c r="AK61" i="2"/>
  <c r="AL61" i="2"/>
  <c r="AJ62" i="2"/>
  <c r="AK62" i="2"/>
  <c r="AL62" i="2"/>
  <c r="AJ63" i="2"/>
  <c r="AK63" i="2"/>
  <c r="AL63" i="2"/>
  <c r="AI64" i="2"/>
  <c r="AJ64" i="2"/>
  <c r="AK64" i="2"/>
  <c r="AL64" i="2"/>
  <c r="AI65" i="2"/>
  <c r="AJ65" i="2"/>
  <c r="AK65" i="2"/>
  <c r="AL65" i="2"/>
  <c r="AI66" i="2"/>
  <c r="AJ66" i="2"/>
  <c r="AK66" i="2"/>
  <c r="AL66" i="2"/>
  <c r="AI67" i="2"/>
  <c r="AJ67" i="2"/>
  <c r="AK67" i="2"/>
  <c r="AL67" i="2"/>
  <c r="AI68" i="2"/>
  <c r="AJ68" i="2"/>
  <c r="AK68" i="2"/>
  <c r="AL68" i="2"/>
  <c r="AI69" i="2"/>
  <c r="AJ69" i="2"/>
  <c r="AK69" i="2"/>
  <c r="AL69" i="2"/>
  <c r="AI70" i="2"/>
  <c r="AJ70" i="2"/>
  <c r="AK70" i="2"/>
  <c r="AL70" i="2"/>
  <c r="AI71" i="2"/>
  <c r="AJ71" i="2"/>
  <c r="AK71" i="2"/>
  <c r="AL71" i="2"/>
  <c r="AI72" i="2"/>
  <c r="AJ72" i="2"/>
  <c r="AK72" i="2"/>
  <c r="AL72" i="2"/>
  <c r="AI73" i="2"/>
  <c r="AJ73" i="2"/>
  <c r="AK73" i="2"/>
  <c r="AL73" i="2"/>
  <c r="AI74" i="2"/>
  <c r="AJ74" i="2"/>
  <c r="AK74" i="2"/>
  <c r="AL74" i="2"/>
  <c r="AI75" i="2"/>
  <c r="AJ75" i="2"/>
  <c r="AK75" i="2"/>
  <c r="AL75" i="2"/>
  <c r="AI76" i="2"/>
  <c r="AJ76" i="2"/>
  <c r="AK76" i="2"/>
  <c r="AL76" i="2"/>
  <c r="AI77" i="2"/>
  <c r="AJ77" i="2"/>
  <c r="AK77" i="2"/>
  <c r="AL77" i="2"/>
  <c r="AI78" i="2"/>
  <c r="AJ78" i="2"/>
  <c r="AK78" i="2"/>
  <c r="AL78" i="2"/>
  <c r="AI79" i="2"/>
  <c r="AJ79" i="2"/>
  <c r="AK79" i="2"/>
  <c r="AL79" i="2"/>
  <c r="AI80" i="2"/>
  <c r="AJ80" i="2"/>
  <c r="AK80" i="2"/>
  <c r="AL80" i="2"/>
  <c r="AI81" i="2"/>
  <c r="AJ81" i="2"/>
  <c r="AK81" i="2"/>
  <c r="AL81" i="2"/>
  <c r="AI82" i="2"/>
  <c r="AJ82" i="2"/>
  <c r="AK82" i="2"/>
  <c r="AL82" i="2"/>
  <c r="AI83" i="2"/>
  <c r="AJ83" i="2"/>
  <c r="AK83" i="2"/>
  <c r="AL83" i="2"/>
  <c r="AI84" i="2"/>
  <c r="AJ84" i="2"/>
  <c r="AK84" i="2"/>
  <c r="AL84" i="2"/>
  <c r="AI85" i="2"/>
  <c r="AJ85" i="2"/>
  <c r="AK85" i="2"/>
  <c r="AL85" i="2"/>
  <c r="AI86" i="2"/>
  <c r="AJ86" i="2"/>
  <c r="AK86" i="2"/>
  <c r="AL86" i="2"/>
  <c r="AI87" i="2"/>
  <c r="AJ87" i="2"/>
  <c r="AK87" i="2"/>
  <c r="AL87" i="2"/>
  <c r="AI88" i="2"/>
  <c r="AJ88" i="2"/>
  <c r="AK88" i="2"/>
  <c r="AL88" i="2"/>
  <c r="AI89" i="2"/>
  <c r="AJ89" i="2"/>
  <c r="AK89" i="2"/>
  <c r="AL89" i="2"/>
  <c r="AI90" i="2"/>
  <c r="AJ90" i="2"/>
  <c r="AK90" i="2"/>
  <c r="AL90" i="2"/>
  <c r="AI91" i="2"/>
  <c r="AJ91" i="2"/>
  <c r="AK91" i="2"/>
  <c r="AL91" i="2"/>
  <c r="AI92" i="2"/>
  <c r="AJ92" i="2"/>
  <c r="AK92" i="2"/>
  <c r="AL92" i="2"/>
  <c r="AI93" i="2"/>
  <c r="AJ93" i="2"/>
  <c r="AK93" i="2"/>
  <c r="AL93" i="2"/>
  <c r="AI94" i="2"/>
  <c r="AJ94" i="2"/>
  <c r="AK94" i="2"/>
  <c r="AL94" i="2"/>
  <c r="AI95" i="2"/>
  <c r="AJ95" i="2"/>
  <c r="AK95" i="2"/>
  <c r="AL95" i="2"/>
  <c r="AI96" i="2"/>
  <c r="AJ96" i="2"/>
  <c r="AK96" i="2"/>
  <c r="AL96" i="2"/>
  <c r="AJ97" i="2"/>
  <c r="AK97" i="2"/>
  <c r="AL97" i="2"/>
  <c r="AJ98" i="2"/>
  <c r="AK98" i="2"/>
  <c r="AL98" i="2"/>
  <c r="AJ99" i="2"/>
  <c r="AK99" i="2"/>
  <c r="AL99" i="2"/>
  <c r="AI100" i="2"/>
  <c r="AJ100" i="2"/>
  <c r="AK100" i="2"/>
  <c r="AL100" i="2"/>
  <c r="AI101" i="2"/>
  <c r="AJ101" i="2"/>
  <c r="AK101" i="2"/>
  <c r="AL101" i="2"/>
  <c r="AJ102" i="2"/>
  <c r="AK102" i="2"/>
  <c r="AL102" i="2"/>
  <c r="AJ103" i="2"/>
  <c r="AK103" i="2"/>
  <c r="AL103" i="2"/>
  <c r="AI104" i="2"/>
  <c r="AJ104" i="2"/>
  <c r="AK104" i="2"/>
  <c r="AL104" i="2"/>
  <c r="AJ105" i="2"/>
  <c r="AK105" i="2"/>
  <c r="AL105" i="2"/>
  <c r="AJ106" i="2"/>
  <c r="AK106" i="2"/>
  <c r="AL106" i="2"/>
  <c r="AJ107" i="2"/>
  <c r="AK107" i="2"/>
  <c r="AL107" i="2"/>
  <c r="AI108" i="2"/>
  <c r="AJ108" i="2"/>
  <c r="AK108" i="2"/>
  <c r="AL108" i="2"/>
  <c r="AI109" i="2"/>
  <c r="AJ109" i="2"/>
  <c r="AK109" i="2"/>
  <c r="AL109" i="2"/>
  <c r="AI110" i="2"/>
  <c r="AJ110" i="2"/>
  <c r="AK110" i="2"/>
  <c r="AL110" i="2"/>
  <c r="AJ111" i="2"/>
  <c r="AK111" i="2"/>
  <c r="AL111" i="2"/>
  <c r="AI112" i="2"/>
  <c r="AJ112" i="2"/>
  <c r="AK112" i="2"/>
  <c r="AL112" i="2"/>
  <c r="AJ113" i="2"/>
  <c r="AK113" i="2"/>
  <c r="AL113" i="2"/>
  <c r="AJ114" i="2"/>
  <c r="AK114" i="2"/>
  <c r="AL114" i="2"/>
  <c r="AJ115" i="2"/>
  <c r="AK115" i="2"/>
  <c r="AL115" i="2"/>
  <c r="AI116" i="2"/>
  <c r="AJ116" i="2"/>
  <c r="AK116" i="2"/>
  <c r="AL116" i="2"/>
  <c r="AJ117" i="2"/>
  <c r="AK117" i="2"/>
  <c r="AL117" i="2"/>
  <c r="AJ118" i="2"/>
  <c r="AK118" i="2"/>
  <c r="AL118" i="2"/>
  <c r="AJ119" i="2"/>
  <c r="AK119" i="2"/>
  <c r="AL119" i="2"/>
  <c r="AI120" i="2"/>
  <c r="AJ120" i="2"/>
  <c r="AK120" i="2"/>
  <c r="AL120" i="2"/>
  <c r="AJ121" i="2"/>
  <c r="AK121" i="2"/>
  <c r="AL121" i="2"/>
  <c r="AJ122" i="2"/>
  <c r="AK122" i="2"/>
  <c r="AL122" i="2"/>
  <c r="AJ123" i="2"/>
  <c r="AK123" i="2"/>
  <c r="AL123" i="2"/>
  <c r="AI124" i="2"/>
  <c r="AJ124" i="2"/>
  <c r="AK124" i="2"/>
  <c r="AL124" i="2"/>
  <c r="AJ125" i="2"/>
  <c r="AK125" i="2"/>
  <c r="AL125" i="2"/>
  <c r="AJ126" i="2"/>
  <c r="AK126" i="2"/>
  <c r="AL126" i="2"/>
  <c r="AJ127" i="2"/>
  <c r="AK127" i="2"/>
  <c r="AL127" i="2"/>
  <c r="AI128" i="2"/>
  <c r="AJ128" i="2"/>
  <c r="AK128" i="2"/>
  <c r="AL128" i="2"/>
  <c r="AJ129" i="2"/>
  <c r="AK129" i="2"/>
  <c r="AL129" i="2"/>
  <c r="AJ130" i="2"/>
  <c r="AK130" i="2"/>
  <c r="AL130" i="2"/>
  <c r="AJ131" i="2"/>
  <c r="AK131" i="2"/>
  <c r="AL131" i="2"/>
  <c r="AI132" i="2"/>
  <c r="AJ132" i="2"/>
  <c r="AK132" i="2"/>
  <c r="AL132" i="2"/>
  <c r="AJ133" i="2"/>
  <c r="AK133" i="2"/>
  <c r="AL133" i="2"/>
  <c r="AJ134" i="2"/>
  <c r="AK134" i="2"/>
  <c r="AL134" i="2"/>
  <c r="AJ135" i="2"/>
  <c r="AK135" i="2"/>
  <c r="AL135" i="2"/>
  <c r="AI136" i="2"/>
  <c r="AJ136" i="2"/>
  <c r="AK136" i="2"/>
  <c r="AL136" i="2"/>
  <c r="AJ137" i="2"/>
  <c r="AK137" i="2"/>
  <c r="AL137" i="2"/>
  <c r="AJ138" i="2"/>
  <c r="AK138" i="2"/>
  <c r="AL138" i="2"/>
  <c r="AJ139" i="2"/>
  <c r="AK139" i="2"/>
  <c r="AL139" i="2"/>
  <c r="AI140" i="2"/>
  <c r="AJ140" i="2"/>
  <c r="AK140" i="2"/>
  <c r="AL140" i="2"/>
  <c r="AJ141" i="2"/>
  <c r="AK141" i="2"/>
  <c r="AL141" i="2"/>
  <c r="AJ142" i="2"/>
  <c r="AK142" i="2"/>
  <c r="AL142" i="2"/>
  <c r="AJ143" i="2"/>
  <c r="AK143" i="2"/>
  <c r="AL143" i="2"/>
  <c r="AI144" i="2"/>
  <c r="AJ144" i="2"/>
  <c r="AK144" i="2"/>
  <c r="AL144" i="2"/>
  <c r="AJ145" i="2"/>
  <c r="AK145" i="2"/>
  <c r="AL145" i="2"/>
  <c r="AJ146" i="2"/>
  <c r="AK146" i="2"/>
  <c r="AL146" i="2"/>
  <c r="AI147" i="2"/>
  <c r="AJ147" i="2"/>
  <c r="AK147" i="2"/>
  <c r="AL147" i="2"/>
  <c r="AI148" i="2"/>
  <c r="AJ148" i="2"/>
  <c r="AK148" i="2"/>
  <c r="AL148" i="2"/>
  <c r="AJ149" i="2"/>
  <c r="AK149" i="2"/>
  <c r="AL149" i="2"/>
  <c r="AJ150" i="2"/>
  <c r="AK150" i="2"/>
  <c r="AL150" i="2"/>
  <c r="AJ151" i="2"/>
  <c r="AK151" i="2"/>
  <c r="AL151" i="2"/>
  <c r="AI152" i="2"/>
  <c r="AJ152" i="2"/>
  <c r="AK152" i="2"/>
  <c r="AL152" i="2"/>
  <c r="AI153" i="2"/>
  <c r="AJ153" i="2"/>
  <c r="AK153" i="2"/>
  <c r="AL153" i="2"/>
  <c r="AJ154" i="2"/>
  <c r="AK154" i="2"/>
  <c r="AL154" i="2"/>
  <c r="AJ155" i="2"/>
  <c r="AK155" i="2"/>
  <c r="AL155" i="2"/>
  <c r="AI156" i="2"/>
  <c r="AJ156" i="2"/>
  <c r="AK156" i="2"/>
  <c r="AL156" i="2"/>
  <c r="AJ157" i="2"/>
  <c r="AK157" i="2"/>
  <c r="AL157" i="2"/>
  <c r="AJ158" i="2"/>
  <c r="AK158" i="2"/>
  <c r="AL158" i="2"/>
  <c r="AJ159" i="2"/>
  <c r="AK159" i="2"/>
  <c r="AL159" i="2"/>
  <c r="AI160" i="2"/>
  <c r="AJ160" i="2"/>
  <c r="AK160" i="2"/>
  <c r="AL160" i="2"/>
  <c r="AI161" i="2"/>
  <c r="AJ161" i="2"/>
  <c r="AK161" i="2"/>
  <c r="AL161" i="2"/>
  <c r="AJ162" i="2"/>
  <c r="AK162" i="2"/>
  <c r="AL162" i="2"/>
  <c r="AJ163" i="2"/>
  <c r="AK163" i="2"/>
  <c r="AL163" i="2"/>
  <c r="AI164" i="2"/>
  <c r="AJ164" i="2"/>
  <c r="AK164" i="2"/>
  <c r="AL164" i="2"/>
  <c r="AJ165" i="2"/>
  <c r="AK165" i="2"/>
  <c r="AL165" i="2"/>
  <c r="AJ166" i="2"/>
  <c r="AK166" i="2"/>
  <c r="AL166" i="2"/>
  <c r="AJ167" i="2"/>
  <c r="AK167" i="2"/>
  <c r="AL167" i="2"/>
  <c r="AI168" i="2"/>
  <c r="AJ168" i="2"/>
  <c r="AK168" i="2"/>
  <c r="AL168" i="2"/>
  <c r="AI169" i="2"/>
  <c r="AJ169" i="2"/>
  <c r="AK169" i="2"/>
  <c r="AL169" i="2"/>
  <c r="AJ170" i="2"/>
  <c r="AK170" i="2"/>
  <c r="AL170" i="2"/>
  <c r="AJ171" i="2"/>
  <c r="AK171" i="2"/>
  <c r="AL171" i="2"/>
  <c r="AI172" i="2"/>
  <c r="AJ172" i="2"/>
  <c r="AK172" i="2"/>
  <c r="AL172" i="2"/>
  <c r="AJ173" i="2"/>
  <c r="AK173" i="2"/>
  <c r="AL173" i="2"/>
  <c r="AJ174" i="2"/>
  <c r="AK174" i="2"/>
  <c r="AL174" i="2"/>
  <c r="AJ175" i="2"/>
  <c r="AK175" i="2"/>
  <c r="AL175" i="2"/>
  <c r="AI176" i="2"/>
  <c r="AJ176" i="2"/>
  <c r="AK176" i="2"/>
  <c r="AL176" i="2"/>
  <c r="AJ177" i="2"/>
  <c r="AK177" i="2"/>
  <c r="AL177" i="2"/>
  <c r="AJ178" i="2"/>
  <c r="AK178" i="2"/>
  <c r="AL178" i="2"/>
  <c r="AJ179" i="2"/>
  <c r="AK179" i="2"/>
  <c r="AL179" i="2"/>
  <c r="AI180" i="2"/>
  <c r="AJ180" i="2"/>
  <c r="AK180" i="2"/>
  <c r="AL180" i="2"/>
  <c r="AJ181" i="2"/>
  <c r="AK181" i="2"/>
  <c r="AL181" i="2"/>
  <c r="AJ182" i="2"/>
  <c r="AK182" i="2"/>
  <c r="AL182" i="2"/>
  <c r="AJ183" i="2"/>
  <c r="AK183" i="2"/>
  <c r="AL183" i="2"/>
  <c r="AI184" i="2"/>
  <c r="AJ184" i="2"/>
  <c r="AK184" i="2"/>
  <c r="AL184" i="2"/>
  <c r="AJ185" i="2"/>
  <c r="AK185" i="2"/>
  <c r="AL185" i="2"/>
  <c r="AJ186" i="2"/>
  <c r="AK186" i="2"/>
  <c r="AL186" i="2"/>
  <c r="AJ187" i="2"/>
  <c r="AK187" i="2"/>
  <c r="AL187" i="2"/>
  <c r="AI188" i="2"/>
  <c r="AJ188" i="2"/>
  <c r="AK188" i="2"/>
  <c r="AL188" i="2"/>
  <c r="AJ189" i="2"/>
  <c r="AK189" i="2"/>
  <c r="AL189" i="2"/>
  <c r="AJ190" i="2"/>
  <c r="AK190" i="2"/>
  <c r="AL190" i="2"/>
  <c r="AJ191" i="2"/>
  <c r="AK191" i="2"/>
  <c r="AL191" i="2"/>
  <c r="AI192" i="2"/>
  <c r="AJ192" i="2"/>
  <c r="AK192" i="2"/>
  <c r="AL192" i="2"/>
  <c r="AJ193" i="2"/>
  <c r="AK193" i="2"/>
  <c r="AL193" i="2"/>
  <c r="AJ194" i="2"/>
  <c r="AK194" i="2"/>
  <c r="AL194" i="2"/>
  <c r="AJ195" i="2"/>
  <c r="AK195" i="2"/>
  <c r="AL195" i="2"/>
  <c r="AI196" i="2"/>
  <c r="AJ196" i="2"/>
  <c r="AK196" i="2"/>
  <c r="AL196" i="2"/>
  <c r="AJ197" i="2"/>
  <c r="AK197" i="2"/>
  <c r="AL197" i="2"/>
  <c r="AJ198" i="2"/>
  <c r="AK198" i="2"/>
  <c r="AL198" i="2"/>
  <c r="AJ199" i="2"/>
  <c r="AK199" i="2"/>
  <c r="AL199" i="2"/>
  <c r="AI200" i="2"/>
  <c r="AJ200" i="2"/>
  <c r="AK200" i="2"/>
  <c r="AL200" i="2"/>
  <c r="AI201" i="2"/>
  <c r="AJ201" i="2"/>
  <c r="AK201" i="2"/>
  <c r="AL201" i="2"/>
  <c r="AL3" i="2"/>
  <c r="AK3" i="2"/>
  <c r="AJ3" i="2"/>
  <c r="AL2" i="2"/>
  <c r="AK2" i="2"/>
  <c r="AJ2" i="2"/>
  <c r="AH2" i="2"/>
  <c r="AG2" i="2"/>
  <c r="AF2" i="2"/>
  <c r="E4" i="2"/>
  <c r="F4" i="2"/>
  <c r="G4" i="2"/>
  <c r="E5" i="2"/>
  <c r="F5" i="2"/>
  <c r="G5" i="2"/>
  <c r="E6" i="2"/>
  <c r="F6" i="2"/>
  <c r="G6" i="2"/>
  <c r="E7" i="2"/>
  <c r="F7" i="2"/>
  <c r="G7" i="2"/>
  <c r="E8" i="2"/>
  <c r="F8" i="2"/>
  <c r="G8" i="2"/>
  <c r="E9" i="2"/>
  <c r="F9" i="2"/>
  <c r="G9" i="2"/>
  <c r="E10" i="2"/>
  <c r="F10" i="2"/>
  <c r="G10" i="2"/>
  <c r="E11" i="2"/>
  <c r="F11" i="2"/>
  <c r="G11" i="2"/>
  <c r="E12" i="2"/>
  <c r="F12" i="2"/>
  <c r="G12" i="2"/>
  <c r="E13" i="2"/>
  <c r="F13" i="2"/>
  <c r="G13" i="2"/>
  <c r="E14" i="2"/>
  <c r="F14" i="2"/>
  <c r="G14" i="2"/>
  <c r="E15" i="2"/>
  <c r="F15" i="2"/>
  <c r="G15" i="2"/>
  <c r="E16" i="2"/>
  <c r="F16" i="2"/>
  <c r="G16" i="2"/>
  <c r="E17" i="2"/>
  <c r="F17" i="2"/>
  <c r="G17" i="2"/>
  <c r="E18" i="2"/>
  <c r="F18" i="2"/>
  <c r="G18" i="2"/>
  <c r="E19" i="2"/>
  <c r="F19" i="2"/>
  <c r="G19" i="2"/>
  <c r="E20" i="2"/>
  <c r="F20" i="2"/>
  <c r="G20" i="2"/>
  <c r="E21" i="2"/>
  <c r="F21" i="2"/>
  <c r="G21" i="2"/>
  <c r="E22" i="2"/>
  <c r="F22" i="2"/>
  <c r="G22" i="2"/>
  <c r="E23" i="2"/>
  <c r="F23" i="2"/>
  <c r="G23" i="2"/>
  <c r="E24" i="2"/>
  <c r="F24" i="2"/>
  <c r="G24" i="2"/>
  <c r="E25" i="2"/>
  <c r="F25" i="2"/>
  <c r="G25" i="2"/>
  <c r="E26" i="2"/>
  <c r="F26" i="2"/>
  <c r="G26" i="2"/>
  <c r="E27" i="2"/>
  <c r="F27" i="2"/>
  <c r="G27" i="2"/>
  <c r="E28" i="2"/>
  <c r="F28" i="2"/>
  <c r="G28" i="2"/>
  <c r="E29" i="2"/>
  <c r="F29" i="2"/>
  <c r="G29" i="2"/>
  <c r="E30" i="2"/>
  <c r="F30" i="2"/>
  <c r="G30" i="2"/>
  <c r="E31" i="2"/>
  <c r="F31" i="2"/>
  <c r="G31" i="2"/>
  <c r="E32" i="2"/>
  <c r="F32" i="2"/>
  <c r="G32" i="2"/>
  <c r="E33" i="2"/>
  <c r="F33" i="2"/>
  <c r="G33" i="2"/>
  <c r="E34" i="2"/>
  <c r="F34" i="2"/>
  <c r="G34" i="2"/>
  <c r="E35" i="2"/>
  <c r="F35" i="2"/>
  <c r="G35" i="2"/>
  <c r="E36" i="2"/>
  <c r="F36" i="2"/>
  <c r="G36" i="2"/>
  <c r="E37" i="2"/>
  <c r="F37" i="2"/>
  <c r="G37" i="2"/>
  <c r="E38" i="2"/>
  <c r="F38" i="2"/>
  <c r="G38" i="2"/>
  <c r="E39" i="2"/>
  <c r="F39" i="2"/>
  <c r="G39" i="2"/>
  <c r="E40" i="2"/>
  <c r="F40" i="2"/>
  <c r="G40" i="2"/>
  <c r="E41" i="2"/>
  <c r="F41" i="2"/>
  <c r="G41" i="2"/>
  <c r="E42" i="2"/>
  <c r="F42" i="2"/>
  <c r="G42" i="2"/>
  <c r="E43" i="2"/>
  <c r="F43" i="2"/>
  <c r="G43" i="2"/>
  <c r="E44" i="2"/>
  <c r="F44" i="2"/>
  <c r="G44" i="2"/>
  <c r="E45" i="2"/>
  <c r="F45" i="2"/>
  <c r="G45" i="2"/>
  <c r="E46" i="2"/>
  <c r="F46" i="2"/>
  <c r="G46" i="2"/>
  <c r="E47" i="2"/>
  <c r="F47" i="2"/>
  <c r="G47" i="2"/>
  <c r="E48" i="2"/>
  <c r="F48" i="2"/>
  <c r="G48" i="2"/>
  <c r="E49" i="2"/>
  <c r="F49" i="2"/>
  <c r="G49" i="2"/>
  <c r="E50" i="2"/>
  <c r="F50" i="2"/>
  <c r="G50" i="2"/>
  <c r="E51" i="2"/>
  <c r="F51" i="2"/>
  <c r="G51" i="2"/>
  <c r="E52" i="2"/>
  <c r="F52" i="2"/>
  <c r="G52" i="2"/>
  <c r="E53" i="2"/>
  <c r="F53" i="2"/>
  <c r="G53" i="2"/>
  <c r="E54" i="2"/>
  <c r="F54" i="2"/>
  <c r="G54" i="2"/>
  <c r="E55" i="2"/>
  <c r="F55" i="2"/>
  <c r="G55" i="2"/>
  <c r="E56" i="2"/>
  <c r="F56" i="2"/>
  <c r="G56" i="2"/>
  <c r="E57" i="2"/>
  <c r="F57" i="2"/>
  <c r="G57" i="2"/>
  <c r="E58" i="2"/>
  <c r="F58" i="2"/>
  <c r="G58" i="2"/>
  <c r="E59" i="2"/>
  <c r="F59" i="2"/>
  <c r="G59" i="2"/>
  <c r="E60" i="2"/>
  <c r="F60" i="2"/>
  <c r="G60" i="2"/>
  <c r="E61" i="2"/>
  <c r="F61" i="2"/>
  <c r="G61" i="2"/>
  <c r="E62" i="2"/>
  <c r="F62" i="2"/>
  <c r="G62" i="2"/>
  <c r="E63" i="2"/>
  <c r="F63" i="2"/>
  <c r="G63" i="2"/>
  <c r="D64" i="2"/>
  <c r="E64" i="2"/>
  <c r="F64" i="2"/>
  <c r="G64" i="2"/>
  <c r="D65" i="2"/>
  <c r="E65" i="2"/>
  <c r="F65" i="2"/>
  <c r="G65" i="2"/>
  <c r="D66" i="2"/>
  <c r="E66" i="2"/>
  <c r="F66" i="2"/>
  <c r="G66" i="2"/>
  <c r="D67" i="2"/>
  <c r="E67" i="2"/>
  <c r="F67" i="2"/>
  <c r="G67" i="2"/>
  <c r="D68" i="2"/>
  <c r="E68" i="2"/>
  <c r="F68" i="2"/>
  <c r="G68" i="2"/>
  <c r="D69" i="2"/>
  <c r="E69" i="2"/>
  <c r="F69" i="2"/>
  <c r="G69" i="2"/>
  <c r="D70" i="2"/>
  <c r="E70" i="2"/>
  <c r="F70" i="2"/>
  <c r="G70" i="2"/>
  <c r="D71" i="2"/>
  <c r="E71" i="2"/>
  <c r="F71" i="2"/>
  <c r="G71" i="2"/>
  <c r="D72" i="2"/>
  <c r="E72" i="2"/>
  <c r="F72" i="2"/>
  <c r="G72" i="2"/>
  <c r="D73" i="2"/>
  <c r="E73" i="2"/>
  <c r="F73" i="2"/>
  <c r="G73" i="2"/>
  <c r="D74" i="2"/>
  <c r="E74" i="2"/>
  <c r="F74" i="2"/>
  <c r="G74" i="2"/>
  <c r="D75" i="2"/>
  <c r="E75" i="2"/>
  <c r="F75" i="2"/>
  <c r="G75" i="2"/>
  <c r="D76" i="2"/>
  <c r="E76" i="2"/>
  <c r="F76" i="2"/>
  <c r="G76" i="2"/>
  <c r="D77" i="2"/>
  <c r="E77" i="2"/>
  <c r="F77" i="2"/>
  <c r="G77" i="2"/>
  <c r="D78" i="2"/>
  <c r="E78" i="2"/>
  <c r="F78" i="2"/>
  <c r="G78" i="2"/>
  <c r="D79" i="2"/>
  <c r="E79" i="2"/>
  <c r="F79" i="2"/>
  <c r="G79" i="2"/>
  <c r="D80" i="2"/>
  <c r="E80" i="2"/>
  <c r="F80" i="2"/>
  <c r="G80" i="2"/>
  <c r="D81" i="2"/>
  <c r="E81" i="2"/>
  <c r="F81" i="2"/>
  <c r="G81" i="2"/>
  <c r="D82" i="2"/>
  <c r="E82" i="2"/>
  <c r="F82" i="2"/>
  <c r="G82" i="2"/>
  <c r="D83" i="2"/>
  <c r="E83" i="2"/>
  <c r="F83" i="2"/>
  <c r="G83" i="2"/>
  <c r="D84" i="2"/>
  <c r="E84" i="2"/>
  <c r="F84" i="2"/>
  <c r="G84" i="2"/>
  <c r="D85" i="2"/>
  <c r="E85" i="2"/>
  <c r="F85" i="2"/>
  <c r="G85" i="2"/>
  <c r="D86" i="2"/>
  <c r="E86" i="2"/>
  <c r="F86" i="2"/>
  <c r="G86" i="2"/>
  <c r="D87" i="2"/>
  <c r="E87" i="2"/>
  <c r="F87" i="2"/>
  <c r="G87" i="2"/>
  <c r="D88" i="2"/>
  <c r="E88" i="2"/>
  <c r="F88" i="2"/>
  <c r="G88" i="2"/>
  <c r="D89" i="2"/>
  <c r="E89" i="2"/>
  <c r="F89" i="2"/>
  <c r="G89" i="2"/>
  <c r="D90" i="2"/>
  <c r="E90" i="2"/>
  <c r="F90" i="2"/>
  <c r="G90" i="2"/>
  <c r="D91" i="2"/>
  <c r="E91" i="2"/>
  <c r="F91" i="2"/>
  <c r="G91" i="2"/>
  <c r="D92" i="2"/>
  <c r="E92" i="2"/>
  <c r="F92" i="2"/>
  <c r="G92" i="2"/>
  <c r="D93" i="2"/>
  <c r="E93" i="2"/>
  <c r="F93" i="2"/>
  <c r="G93" i="2"/>
  <c r="D94" i="2"/>
  <c r="E94" i="2"/>
  <c r="F94" i="2"/>
  <c r="G94" i="2"/>
  <c r="D95" i="2"/>
  <c r="E95" i="2"/>
  <c r="F95" i="2"/>
  <c r="G95" i="2"/>
  <c r="D96" i="2"/>
  <c r="E96" i="2"/>
  <c r="F96" i="2"/>
  <c r="G96" i="2"/>
  <c r="E97" i="2"/>
  <c r="F97" i="2"/>
  <c r="G97" i="2"/>
  <c r="E98" i="2"/>
  <c r="F98" i="2"/>
  <c r="G98" i="2"/>
  <c r="E99" i="2"/>
  <c r="F99" i="2"/>
  <c r="G99" i="2"/>
  <c r="E100" i="2"/>
  <c r="F100" i="2"/>
  <c r="G100" i="2"/>
  <c r="E101" i="2"/>
  <c r="F101" i="2"/>
  <c r="G101" i="2"/>
  <c r="E102" i="2"/>
  <c r="F102" i="2"/>
  <c r="G102" i="2"/>
  <c r="E103" i="2"/>
  <c r="F103" i="2"/>
  <c r="G103" i="2"/>
  <c r="E104" i="2"/>
  <c r="F104" i="2"/>
  <c r="G104" i="2"/>
  <c r="E105" i="2"/>
  <c r="F105" i="2"/>
  <c r="G105" i="2"/>
  <c r="E106" i="2"/>
  <c r="F106" i="2"/>
  <c r="G106" i="2"/>
  <c r="E107" i="2"/>
  <c r="F107" i="2"/>
  <c r="G107" i="2"/>
  <c r="E108" i="2"/>
  <c r="F108" i="2"/>
  <c r="G108" i="2"/>
  <c r="E109" i="2"/>
  <c r="F109" i="2"/>
  <c r="G109" i="2"/>
  <c r="E110" i="2"/>
  <c r="F110" i="2"/>
  <c r="G110" i="2"/>
  <c r="E111" i="2"/>
  <c r="F111" i="2"/>
  <c r="G111" i="2"/>
  <c r="E112" i="2"/>
  <c r="F112" i="2"/>
  <c r="G112" i="2"/>
  <c r="E113" i="2"/>
  <c r="F113" i="2"/>
  <c r="G113" i="2"/>
  <c r="E114" i="2"/>
  <c r="F114" i="2"/>
  <c r="G114" i="2"/>
  <c r="E115" i="2"/>
  <c r="F115" i="2"/>
  <c r="G115" i="2"/>
  <c r="E116" i="2"/>
  <c r="F116" i="2"/>
  <c r="G116" i="2"/>
  <c r="E117" i="2"/>
  <c r="F117" i="2"/>
  <c r="G117" i="2"/>
  <c r="E118" i="2"/>
  <c r="F118" i="2"/>
  <c r="G118" i="2"/>
  <c r="E119" i="2"/>
  <c r="F119" i="2"/>
  <c r="G119" i="2"/>
  <c r="E120" i="2"/>
  <c r="F120" i="2"/>
  <c r="G120" i="2"/>
  <c r="D121" i="2"/>
  <c r="E121" i="2"/>
  <c r="F121" i="2"/>
  <c r="G121" i="2"/>
  <c r="E122" i="2"/>
  <c r="F122" i="2"/>
  <c r="G122" i="2"/>
  <c r="E123" i="2"/>
  <c r="F123" i="2"/>
  <c r="G123" i="2"/>
  <c r="E124" i="2"/>
  <c r="F124" i="2"/>
  <c r="G124" i="2"/>
  <c r="E125" i="2"/>
  <c r="F125" i="2"/>
  <c r="G125" i="2"/>
  <c r="E126" i="2"/>
  <c r="F126" i="2"/>
  <c r="G126" i="2"/>
  <c r="E127" i="2"/>
  <c r="F127" i="2"/>
  <c r="G127" i="2"/>
  <c r="E128" i="2"/>
  <c r="F128" i="2"/>
  <c r="G128" i="2"/>
  <c r="E129" i="2"/>
  <c r="F129" i="2"/>
  <c r="G129" i="2"/>
  <c r="E130" i="2"/>
  <c r="F130" i="2"/>
  <c r="G130" i="2"/>
  <c r="E131" i="2"/>
  <c r="F131" i="2"/>
  <c r="G131" i="2"/>
  <c r="E132" i="2"/>
  <c r="F132" i="2"/>
  <c r="G132" i="2"/>
  <c r="E133" i="2"/>
  <c r="F133" i="2"/>
  <c r="G133" i="2"/>
  <c r="E134" i="2"/>
  <c r="F134" i="2"/>
  <c r="G134" i="2"/>
  <c r="E135" i="2"/>
  <c r="F135" i="2"/>
  <c r="G135" i="2"/>
  <c r="E136" i="2"/>
  <c r="F136" i="2"/>
  <c r="G136" i="2"/>
  <c r="E137" i="2"/>
  <c r="F137" i="2"/>
  <c r="G137" i="2"/>
  <c r="E138" i="2"/>
  <c r="F138" i="2"/>
  <c r="G138" i="2"/>
  <c r="E139" i="2"/>
  <c r="F139" i="2"/>
  <c r="G139" i="2"/>
  <c r="E140" i="2"/>
  <c r="F140" i="2"/>
  <c r="G140" i="2"/>
  <c r="E141" i="2"/>
  <c r="F141" i="2"/>
  <c r="G141" i="2"/>
  <c r="E142" i="2"/>
  <c r="F142" i="2"/>
  <c r="G142" i="2"/>
  <c r="E143" i="2"/>
  <c r="F143" i="2"/>
  <c r="G143" i="2"/>
  <c r="E144" i="2"/>
  <c r="F144" i="2"/>
  <c r="G144" i="2"/>
  <c r="E145" i="2"/>
  <c r="F145" i="2"/>
  <c r="G145" i="2"/>
  <c r="E146" i="2"/>
  <c r="F146" i="2"/>
  <c r="G146" i="2"/>
  <c r="E147" i="2"/>
  <c r="F147" i="2"/>
  <c r="G147" i="2"/>
  <c r="E148" i="2"/>
  <c r="F148" i="2"/>
  <c r="G148" i="2"/>
  <c r="D149" i="2"/>
  <c r="E149" i="2"/>
  <c r="F149" i="2"/>
  <c r="G149" i="2"/>
  <c r="E150" i="2"/>
  <c r="F150" i="2"/>
  <c r="G150" i="2"/>
  <c r="E151" i="2"/>
  <c r="F151" i="2"/>
  <c r="G151" i="2"/>
  <c r="E152" i="2"/>
  <c r="F152" i="2"/>
  <c r="G152" i="2"/>
  <c r="E153" i="2"/>
  <c r="F153" i="2"/>
  <c r="G153" i="2"/>
  <c r="E154" i="2"/>
  <c r="F154" i="2"/>
  <c r="G154" i="2"/>
  <c r="E155" i="2"/>
  <c r="F155" i="2"/>
  <c r="G155" i="2"/>
  <c r="E156" i="2"/>
  <c r="F156" i="2"/>
  <c r="G156" i="2"/>
  <c r="E157" i="2"/>
  <c r="F157" i="2"/>
  <c r="G157" i="2"/>
  <c r="E158" i="2"/>
  <c r="F158" i="2"/>
  <c r="G158" i="2"/>
  <c r="E159" i="2"/>
  <c r="F159" i="2"/>
  <c r="G159" i="2"/>
  <c r="D160" i="2"/>
  <c r="E160" i="2"/>
  <c r="F160" i="2"/>
  <c r="G160" i="2"/>
  <c r="E161" i="2"/>
  <c r="F161" i="2"/>
  <c r="G161" i="2"/>
  <c r="E162" i="2"/>
  <c r="F162" i="2"/>
  <c r="G162" i="2"/>
  <c r="E163" i="2"/>
  <c r="F163" i="2"/>
  <c r="G163" i="2"/>
  <c r="E164" i="2"/>
  <c r="F164" i="2"/>
  <c r="G164" i="2"/>
  <c r="E165" i="2"/>
  <c r="F165" i="2"/>
  <c r="G165" i="2"/>
  <c r="E166" i="2"/>
  <c r="F166" i="2"/>
  <c r="G166" i="2"/>
  <c r="E167" i="2"/>
  <c r="F167" i="2"/>
  <c r="G167" i="2"/>
  <c r="E168" i="2"/>
  <c r="F168" i="2"/>
  <c r="G168" i="2"/>
  <c r="E169" i="2"/>
  <c r="F169" i="2"/>
  <c r="G169" i="2"/>
  <c r="E170" i="2"/>
  <c r="F170" i="2"/>
  <c r="G170" i="2"/>
  <c r="E171" i="2"/>
  <c r="F171" i="2"/>
  <c r="G171" i="2"/>
  <c r="E172" i="2"/>
  <c r="F172" i="2"/>
  <c r="G172" i="2"/>
  <c r="E173" i="2"/>
  <c r="F173" i="2"/>
  <c r="G173" i="2"/>
  <c r="E174" i="2"/>
  <c r="F174" i="2"/>
  <c r="G174" i="2"/>
  <c r="E175" i="2"/>
  <c r="F175" i="2"/>
  <c r="G175" i="2"/>
  <c r="E176" i="2"/>
  <c r="F176" i="2"/>
  <c r="G176" i="2"/>
  <c r="E177" i="2"/>
  <c r="F177" i="2"/>
  <c r="G177" i="2"/>
  <c r="E178" i="2"/>
  <c r="F178" i="2"/>
  <c r="G178" i="2"/>
  <c r="E179" i="2"/>
  <c r="F179" i="2"/>
  <c r="G179" i="2"/>
  <c r="E180" i="2"/>
  <c r="F180" i="2"/>
  <c r="G180" i="2"/>
  <c r="E181" i="2"/>
  <c r="F181" i="2"/>
  <c r="G181" i="2"/>
  <c r="E182" i="2"/>
  <c r="F182" i="2"/>
  <c r="G182" i="2"/>
  <c r="E183" i="2"/>
  <c r="F183" i="2"/>
  <c r="G183" i="2"/>
  <c r="E184" i="2"/>
  <c r="F184" i="2"/>
  <c r="G184" i="2"/>
  <c r="E185" i="2"/>
  <c r="F185" i="2"/>
  <c r="G185" i="2"/>
  <c r="E186" i="2"/>
  <c r="F186" i="2"/>
  <c r="G186" i="2"/>
  <c r="E187" i="2"/>
  <c r="F187" i="2"/>
  <c r="G187" i="2"/>
  <c r="E188" i="2"/>
  <c r="F188" i="2"/>
  <c r="G188" i="2"/>
  <c r="E189" i="2"/>
  <c r="F189" i="2"/>
  <c r="G189" i="2"/>
  <c r="E190" i="2"/>
  <c r="F190" i="2"/>
  <c r="G190" i="2"/>
  <c r="E191" i="2"/>
  <c r="F191" i="2"/>
  <c r="G191" i="2"/>
  <c r="E192" i="2"/>
  <c r="F192" i="2"/>
  <c r="G192" i="2"/>
  <c r="D193" i="2"/>
  <c r="E193" i="2"/>
  <c r="F193" i="2"/>
  <c r="G193" i="2"/>
  <c r="E194" i="2"/>
  <c r="F194" i="2"/>
  <c r="G194" i="2"/>
  <c r="E195" i="2"/>
  <c r="F195" i="2"/>
  <c r="G195" i="2"/>
  <c r="E196" i="2"/>
  <c r="F196" i="2"/>
  <c r="G196" i="2"/>
  <c r="E197" i="2"/>
  <c r="F197" i="2"/>
  <c r="G197" i="2"/>
  <c r="E198" i="2"/>
  <c r="F198" i="2"/>
  <c r="G198" i="2"/>
  <c r="E199" i="2"/>
  <c r="F199" i="2"/>
  <c r="G199" i="2"/>
  <c r="E200" i="2"/>
  <c r="F200" i="2"/>
  <c r="G200" i="2"/>
  <c r="E201" i="2"/>
  <c r="F201" i="2"/>
  <c r="G201" i="2"/>
  <c r="AI2" i="2"/>
  <c r="D2" i="2"/>
  <c r="E3" i="2"/>
  <c r="F3" i="2"/>
  <c r="G3" i="2"/>
  <c r="AF1" i="2"/>
  <c r="AG1" i="2"/>
  <c r="AH1" i="2"/>
  <c r="AI1" i="2"/>
  <c r="AJ1" i="2"/>
  <c r="AL1" i="2"/>
  <c r="AM1" i="2"/>
  <c r="B2" i="2"/>
  <c r="C2" i="2"/>
  <c r="E2" i="2"/>
  <c r="F2" i="2"/>
  <c r="G2" i="2"/>
  <c r="A2" i="2"/>
  <c r="X9" i="1"/>
  <c r="R10" i="1"/>
  <c r="E4" i="1"/>
  <c r="P6" i="1"/>
  <c r="S9" i="1"/>
  <c r="F7" i="1"/>
  <c r="W9" i="1"/>
  <c r="O5" i="1"/>
  <c r="D5" i="1"/>
  <c r="M8" i="1"/>
  <c r="X5" i="1"/>
  <c r="R6" i="1"/>
  <c r="S11" i="1"/>
  <c r="L8" i="1"/>
  <c r="O8" i="1"/>
  <c r="B6" i="1"/>
  <c r="P4" i="1"/>
  <c r="Q9" i="1"/>
  <c r="F9" i="1"/>
  <c r="Q10" i="1"/>
  <c r="X4" i="1"/>
  <c r="B10" i="1"/>
  <c r="I11" i="1"/>
  <c r="I5" i="1"/>
  <c r="J11" i="1"/>
  <c r="U9" i="1"/>
  <c r="I6" i="1"/>
  <c r="V5" i="1"/>
  <c r="C4" i="1"/>
  <c r="K7" i="1"/>
  <c r="I9" i="1"/>
  <c r="X11" i="1"/>
  <c r="W5" i="1"/>
  <c r="H9" i="1"/>
  <c r="Q8" i="1"/>
  <c r="K6" i="1"/>
  <c r="N11" i="1"/>
  <c r="M9" i="1"/>
  <c r="B5" i="1"/>
  <c r="G9" i="1"/>
  <c r="A8" i="1"/>
  <c r="M7" i="1"/>
  <c r="G6" i="1"/>
  <c r="N4" i="1"/>
  <c r="Y10" i="1"/>
  <c r="C6" i="1"/>
  <c r="B8" i="1"/>
  <c r="H4" i="1"/>
  <c r="AA7" i="1"/>
  <c r="R8" i="1"/>
  <c r="G10" i="1"/>
  <c r="P11" i="1"/>
  <c r="Z8" i="1"/>
  <c r="G7" i="1"/>
  <c r="AA11" i="1"/>
  <c r="N7" i="1"/>
  <c r="AA4" i="1"/>
  <c r="T4" i="1"/>
  <c r="N8" i="1"/>
  <c r="J7" i="1"/>
  <c r="E5" i="1"/>
  <c r="I7" i="1"/>
  <c r="D6" i="1"/>
  <c r="R11" i="1"/>
  <c r="P7" i="1"/>
  <c r="AA9" i="1"/>
  <c r="Q7" i="1"/>
  <c r="Y7" i="1"/>
  <c r="AA10" i="1"/>
  <c r="K11" i="1"/>
  <c r="R5" i="1"/>
  <c r="G8" i="1"/>
  <c r="AA5" i="1"/>
  <c r="E10" i="1"/>
  <c r="Z5" i="1"/>
  <c r="H7" i="1"/>
  <c r="J5" i="1"/>
  <c r="G11" i="1"/>
  <c r="Y11" i="1"/>
  <c r="U5" i="1"/>
  <c r="Z4" i="1"/>
  <c r="J8" i="1"/>
  <c r="T10" i="1"/>
  <c r="N6" i="1"/>
  <c r="J10" i="1"/>
  <c r="N9" i="1"/>
  <c r="O11" i="1"/>
  <c r="A5" i="1"/>
  <c r="Q11" i="1"/>
  <c r="U10" i="1"/>
  <c r="D8" i="1"/>
  <c r="X6" i="1"/>
  <c r="P9" i="1"/>
  <c r="O4" i="1"/>
  <c r="V6" i="1"/>
  <c r="B11" i="1"/>
  <c r="I4" i="1"/>
  <c r="T6" i="1"/>
  <c r="N5" i="1"/>
  <c r="Q4" i="1"/>
  <c r="K10" i="1"/>
  <c r="C10" i="1"/>
  <c r="AA8" i="1"/>
  <c r="D7" i="1"/>
  <c r="V10" i="1"/>
  <c r="Z10" i="1"/>
  <c r="AA6" i="1"/>
  <c r="W7" i="1"/>
  <c r="W10" i="1"/>
  <c r="Y6" i="1"/>
  <c r="S4" i="1"/>
  <c r="F10" i="1"/>
  <c r="C11" i="1"/>
  <c r="U8" i="1"/>
  <c r="R7" i="1"/>
  <c r="V7" i="1"/>
  <c r="C9" i="1"/>
  <c r="O7" i="1"/>
  <c r="B7" i="1"/>
  <c r="U4" i="1"/>
  <c r="L11" i="1"/>
  <c r="E9" i="1"/>
  <c r="Y4" i="1"/>
  <c r="L5" i="1"/>
  <c r="F6" i="1"/>
  <c r="D11" i="1"/>
  <c r="O9" i="1"/>
  <c r="V9" i="1"/>
  <c r="F8" i="1"/>
  <c r="A6" i="1"/>
  <c r="I8" i="1"/>
  <c r="Z9" i="1"/>
  <c r="Q6" i="1"/>
  <c r="V4" i="1"/>
  <c r="R9" i="1"/>
  <c r="O10" i="1"/>
  <c r="W4" i="1"/>
  <c r="Y8" i="1"/>
  <c r="T8" i="1"/>
  <c r="M6" i="1"/>
  <c r="P5" i="1"/>
  <c r="V11" i="1"/>
  <c r="Z6" i="1"/>
  <c r="F11" i="1"/>
  <c r="C7" i="1"/>
  <c r="E7" i="1"/>
  <c r="Z7" i="1"/>
  <c r="G4" i="1"/>
  <c r="U7" i="1"/>
  <c r="S7" i="1"/>
  <c r="D9" i="1"/>
  <c r="S5" i="1"/>
  <c r="M10" i="1"/>
  <c r="K9" i="1"/>
  <c r="L6" i="1"/>
  <c r="A7" i="1"/>
  <c r="D10" i="1"/>
  <c r="B9" i="1"/>
  <c r="U6" i="1"/>
  <c r="X7" i="1"/>
  <c r="Q5" i="1"/>
  <c r="T11" i="1"/>
  <c r="AI3" i="2" l="1"/>
  <c r="D43" i="2"/>
  <c r="D44" i="2"/>
  <c r="BL4" i="2" a="1"/>
  <c r="BL4" i="2" s="1"/>
  <c r="BL8" i="2" a="1"/>
  <c r="BL8" i="2" s="1"/>
  <c r="BL12" i="2" a="1"/>
  <c r="BL12" i="2" s="1"/>
  <c r="BL16" i="2" a="1"/>
  <c r="BL16" i="2" s="1"/>
  <c r="BL20" i="2" a="1"/>
  <c r="BL20" i="2" s="1"/>
  <c r="BL24" i="2" a="1"/>
  <c r="BL24" i="2" s="1"/>
  <c r="BL28" i="2" a="1"/>
  <c r="BL28" i="2" s="1"/>
  <c r="BL32" i="2" a="1"/>
  <c r="BL32" i="2" s="1"/>
  <c r="BL36" i="2" a="1"/>
  <c r="BL36" i="2" s="1"/>
  <c r="BL40" i="2" a="1"/>
  <c r="BL40" i="2" s="1"/>
  <c r="BL44" i="2" a="1"/>
  <c r="BL44" i="2" s="1"/>
  <c r="BL48" i="2" a="1"/>
  <c r="BL48" i="2" s="1"/>
  <c r="BL52" i="2" a="1"/>
  <c r="BL52" i="2" s="1"/>
  <c r="BL56" i="2" a="1"/>
  <c r="BL56" i="2" s="1"/>
  <c r="BL60" i="2" a="1"/>
  <c r="BL60" i="2" s="1"/>
  <c r="BL64" i="2" a="1"/>
  <c r="BL64" i="2" s="1"/>
  <c r="BL68" i="2" a="1"/>
  <c r="BL68" i="2" s="1"/>
  <c r="BL72" i="2" a="1"/>
  <c r="BL72" i="2" s="1"/>
  <c r="BL76" i="2" a="1"/>
  <c r="BL76" i="2" s="1"/>
  <c r="BL80" i="2" a="1"/>
  <c r="BL80" i="2" s="1"/>
  <c r="BL84" i="2" a="1"/>
  <c r="BL84" i="2" s="1"/>
  <c r="BL88" i="2" a="1"/>
  <c r="BL88" i="2" s="1"/>
  <c r="BL92" i="2" a="1"/>
  <c r="BL92" i="2" s="1"/>
  <c r="BL96" i="2" a="1"/>
  <c r="BL96" i="2" s="1"/>
  <c r="BL100" i="2" a="1"/>
  <c r="BL100" i="2" s="1"/>
  <c r="BL104" i="2" a="1"/>
  <c r="BL104" i="2" s="1"/>
  <c r="BL108" i="2" a="1"/>
  <c r="BL108" i="2" s="1"/>
  <c r="BL112" i="2" a="1"/>
  <c r="BL112" i="2" s="1"/>
  <c r="BL116" i="2" a="1"/>
  <c r="BL116" i="2" s="1"/>
  <c r="BL120" i="2" a="1"/>
  <c r="BL120" i="2" s="1"/>
  <c r="BL124" i="2" a="1"/>
  <c r="BL124" i="2" s="1"/>
  <c r="BL128" i="2" a="1"/>
  <c r="BL128" i="2" s="1"/>
  <c r="BL131" i="2" a="1"/>
  <c r="BL131" i="2" s="1"/>
  <c r="BL135" i="2" a="1"/>
  <c r="BL135" i="2" s="1"/>
  <c r="BL138" i="2" a="1"/>
  <c r="BL138" i="2" s="1"/>
  <c r="BL142" i="2" a="1"/>
  <c r="BL142" i="2" s="1"/>
  <c r="BL149" i="2" a="1"/>
  <c r="BL149" i="2" s="1"/>
  <c r="BL153" i="2" a="1"/>
  <c r="BL153" i="2" s="1"/>
  <c r="BL156" i="2" a="1"/>
  <c r="BL156" i="2" s="1"/>
  <c r="BL160" i="2" a="1"/>
  <c r="BL160" i="2" s="1"/>
  <c r="BL163" i="2" a="1"/>
  <c r="BL163" i="2" s="1"/>
  <c r="BL167" i="2" a="1"/>
  <c r="BL167" i="2" s="1"/>
  <c r="BL170" i="2" a="1"/>
  <c r="BL170" i="2" s="1"/>
  <c r="BL174" i="2" a="1"/>
  <c r="BL174" i="2" s="1"/>
  <c r="BL177" i="2" a="1"/>
  <c r="BL177" i="2" s="1"/>
  <c r="BL181" i="2" a="1"/>
  <c r="BL181" i="2" s="1"/>
  <c r="BL185" i="2" a="1"/>
  <c r="BL185" i="2" s="1"/>
  <c r="BL189" i="2" a="1"/>
  <c r="BL189" i="2" s="1"/>
  <c r="BL193" i="2" a="1"/>
  <c r="BL193" i="2" s="1"/>
  <c r="BL197" i="2" a="1"/>
  <c r="BL197" i="2" s="1"/>
  <c r="BL201" i="2" a="1"/>
  <c r="BL201" i="2" s="1"/>
  <c r="BL5" i="2" a="1"/>
  <c r="BL5" i="2" s="1"/>
  <c r="BL9" i="2" a="1"/>
  <c r="BL9" i="2" s="1"/>
  <c r="BL13" i="2" a="1"/>
  <c r="BL13" i="2" s="1"/>
  <c r="BL17" i="2" a="1"/>
  <c r="BL17" i="2" s="1"/>
  <c r="BL21" i="2" a="1"/>
  <c r="BL21" i="2" s="1"/>
  <c r="BL25" i="2" a="1"/>
  <c r="BL25" i="2" s="1"/>
  <c r="BL29" i="2" a="1"/>
  <c r="BL29" i="2" s="1"/>
  <c r="BL33" i="2" a="1"/>
  <c r="BL33" i="2" s="1"/>
  <c r="BL37" i="2" a="1"/>
  <c r="BL37" i="2" s="1"/>
  <c r="BL41" i="2" a="1"/>
  <c r="BL41" i="2" s="1"/>
  <c r="BL45" i="2" a="1"/>
  <c r="BL45" i="2" s="1"/>
  <c r="BL49" i="2" a="1"/>
  <c r="BL49" i="2" s="1"/>
  <c r="BL53" i="2" a="1"/>
  <c r="BL53" i="2" s="1"/>
  <c r="BL57" i="2" a="1"/>
  <c r="BL57" i="2" s="1"/>
  <c r="BL61" i="2" a="1"/>
  <c r="BL61" i="2" s="1"/>
  <c r="BL65" i="2" a="1"/>
  <c r="BL65" i="2" s="1"/>
  <c r="BL69" i="2" a="1"/>
  <c r="BL69" i="2" s="1"/>
  <c r="BL73" i="2" a="1"/>
  <c r="BL73" i="2" s="1"/>
  <c r="BL77" i="2" a="1"/>
  <c r="BL77" i="2" s="1"/>
  <c r="BL81" i="2" a="1"/>
  <c r="BL81" i="2" s="1"/>
  <c r="BL85" i="2" a="1"/>
  <c r="BL85" i="2" s="1"/>
  <c r="BL89" i="2" a="1"/>
  <c r="BL89" i="2" s="1"/>
  <c r="BL93" i="2" a="1"/>
  <c r="BL93" i="2" s="1"/>
  <c r="BL97" i="2" a="1"/>
  <c r="BL97" i="2" s="1"/>
  <c r="BL101" i="2" a="1"/>
  <c r="BL101" i="2" s="1"/>
  <c r="BL105" i="2" a="1"/>
  <c r="BL105" i="2" s="1"/>
  <c r="BL109" i="2" a="1"/>
  <c r="BL109" i="2" s="1"/>
  <c r="BL113" i="2" a="1"/>
  <c r="BL113" i="2" s="1"/>
  <c r="BL117" i="2" a="1"/>
  <c r="BL117" i="2" s="1"/>
  <c r="BL121" i="2" a="1"/>
  <c r="BL121" i="2" s="1"/>
  <c r="BL125" i="2" a="1"/>
  <c r="BL125" i="2" s="1"/>
  <c r="BL129" i="2" a="1"/>
  <c r="BL129" i="2" s="1"/>
  <c r="BL132" i="2" a="1"/>
  <c r="BL132" i="2" s="1"/>
  <c r="BL136" i="2" a="1"/>
  <c r="BL136" i="2" s="1"/>
  <c r="BL139" i="2" a="1"/>
  <c r="BL139" i="2" s="1"/>
  <c r="BL143" i="2" a="1"/>
  <c r="BL143" i="2" s="1"/>
  <c r="BL146" i="2" a="1"/>
  <c r="BL146" i="2" s="1"/>
  <c r="BL150" i="2" a="1"/>
  <c r="BL150" i="2" s="1"/>
  <c r="BL157" i="2" a="1"/>
  <c r="BL157" i="2" s="1"/>
  <c r="BL161" i="2" a="1"/>
  <c r="BL161" i="2" s="1"/>
  <c r="BL164" i="2" a="1"/>
  <c r="BL164" i="2" s="1"/>
  <c r="BL168" i="2" a="1"/>
  <c r="BL168" i="2" s="1"/>
  <c r="BL171" i="2" a="1"/>
  <c r="BL171" i="2" s="1"/>
  <c r="BL178" i="2" a="1"/>
  <c r="BL178" i="2" s="1"/>
  <c r="BL182" i="2" a="1"/>
  <c r="BL182" i="2" s="1"/>
  <c r="BL186" i="2" a="1"/>
  <c r="BL186" i="2" s="1"/>
  <c r="BL190" i="2" a="1"/>
  <c r="BL190" i="2" s="1"/>
  <c r="BL194" i="2" a="1"/>
  <c r="BL194" i="2" s="1"/>
  <c r="BL198" i="2" a="1"/>
  <c r="BL198" i="2" s="1"/>
  <c r="BL2" i="2" a="1"/>
  <c r="BL2" i="2" s="1"/>
  <c r="BL6" i="2" a="1"/>
  <c r="BL6" i="2" s="1"/>
  <c r="BL10" i="2" a="1"/>
  <c r="BL10" i="2" s="1"/>
  <c r="BL14" i="2" a="1"/>
  <c r="BL14" i="2" s="1"/>
  <c r="BL18" i="2" a="1"/>
  <c r="BL18" i="2" s="1"/>
  <c r="BL22" i="2" a="1"/>
  <c r="BL22" i="2" s="1"/>
  <c r="BL26" i="2" a="1"/>
  <c r="BL26" i="2" s="1"/>
  <c r="BL30" i="2" a="1"/>
  <c r="BL30" i="2" s="1"/>
  <c r="BL34" i="2" a="1"/>
  <c r="BL34" i="2" s="1"/>
  <c r="BL38" i="2" a="1"/>
  <c r="BL38" i="2" s="1"/>
  <c r="BL42" i="2" a="1"/>
  <c r="BL42" i="2" s="1"/>
  <c r="BL46" i="2" a="1"/>
  <c r="BL46" i="2" s="1"/>
  <c r="BL50" i="2" a="1"/>
  <c r="BL50" i="2" s="1"/>
  <c r="BL54" i="2" a="1"/>
  <c r="BL54" i="2" s="1"/>
  <c r="BL58" i="2" a="1"/>
  <c r="BL58" i="2" s="1"/>
  <c r="BL62" i="2" a="1"/>
  <c r="BL62" i="2" s="1"/>
  <c r="BL66" i="2" a="1"/>
  <c r="BL66" i="2" s="1"/>
  <c r="BL70" i="2" a="1"/>
  <c r="BL70" i="2" s="1"/>
  <c r="BL74" i="2" a="1"/>
  <c r="BL74" i="2" s="1"/>
  <c r="BL78" i="2" a="1"/>
  <c r="BL78" i="2" s="1"/>
  <c r="BL82" i="2" a="1"/>
  <c r="BL82" i="2" s="1"/>
  <c r="BL86" i="2" a="1"/>
  <c r="BL86" i="2" s="1"/>
  <c r="BL90" i="2" a="1"/>
  <c r="BL90" i="2" s="1"/>
  <c r="BL94" i="2" a="1"/>
  <c r="BL94" i="2" s="1"/>
  <c r="BL98" i="2" a="1"/>
  <c r="BL98" i="2" s="1"/>
  <c r="BL102" i="2" a="1"/>
  <c r="BL102" i="2" s="1"/>
  <c r="BL106" i="2" a="1"/>
  <c r="BL106" i="2" s="1"/>
  <c r="BL110" i="2" a="1"/>
  <c r="BL110" i="2" s="1"/>
  <c r="BL114" i="2" a="1"/>
  <c r="BL114" i="2" s="1"/>
  <c r="BL118" i="2" a="1"/>
  <c r="BL118" i="2" s="1"/>
  <c r="BL122" i="2" a="1"/>
  <c r="BL122" i="2" s="1"/>
  <c r="BL126" i="2" a="1"/>
  <c r="BL126" i="2" s="1"/>
  <c r="BL133" i="2" a="1"/>
  <c r="BL133" i="2" s="1"/>
  <c r="BL137" i="2" a="1"/>
  <c r="BL137" i="2" s="1"/>
  <c r="BL140" i="2" a="1"/>
  <c r="BL140" i="2" s="1"/>
  <c r="BL144" i="2" a="1"/>
  <c r="BL144" i="2" s="1"/>
  <c r="BL147" i="2" a="1"/>
  <c r="BL147" i="2" s="1"/>
  <c r="BL151" i="2" a="1"/>
  <c r="BL151" i="2" s="1"/>
  <c r="BL154" i="2" a="1"/>
  <c r="BL154" i="2" s="1"/>
  <c r="BL158" i="2" a="1"/>
  <c r="BL158" i="2" s="1"/>
  <c r="BL165" i="2" a="1"/>
  <c r="BL165" i="2" s="1"/>
  <c r="BL169" i="2" a="1"/>
  <c r="BL169" i="2" s="1"/>
  <c r="BL172" i="2" a="1"/>
  <c r="BL172" i="2" s="1"/>
  <c r="BL175" i="2" a="1"/>
  <c r="BL175" i="2" s="1"/>
  <c r="BL179" i="2" a="1"/>
  <c r="BL179" i="2" s="1"/>
  <c r="BL183" i="2" a="1"/>
  <c r="BL183" i="2" s="1"/>
  <c r="BL187" i="2" a="1"/>
  <c r="BL187" i="2" s="1"/>
  <c r="BL191" i="2" a="1"/>
  <c r="BL191" i="2" s="1"/>
  <c r="BL195" i="2" a="1"/>
  <c r="BL195" i="2" s="1"/>
  <c r="BL199" i="2" a="1"/>
  <c r="BL199" i="2" s="1"/>
  <c r="BL3" i="2" a="1"/>
  <c r="BL3" i="2" s="1"/>
  <c r="BL7" i="2" a="1"/>
  <c r="BL7" i="2" s="1"/>
  <c r="BL11" i="2" a="1"/>
  <c r="BL11" i="2" s="1"/>
  <c r="BL15" i="2" a="1"/>
  <c r="BL15" i="2" s="1"/>
  <c r="BL19" i="2" a="1"/>
  <c r="BL19" i="2" s="1"/>
  <c r="BL23" i="2" a="1"/>
  <c r="BL23" i="2" s="1"/>
  <c r="BL27" i="2" a="1"/>
  <c r="BL27" i="2" s="1"/>
  <c r="BL31" i="2" a="1"/>
  <c r="BL31" i="2" s="1"/>
  <c r="BL35" i="2" a="1"/>
  <c r="BL35" i="2" s="1"/>
  <c r="BL39" i="2" a="1"/>
  <c r="BL39" i="2" s="1"/>
  <c r="BL43" i="2" a="1"/>
  <c r="BL43" i="2" s="1"/>
  <c r="BL47" i="2" a="1"/>
  <c r="BL47" i="2" s="1"/>
  <c r="BL51" i="2" a="1"/>
  <c r="BL51" i="2" s="1"/>
  <c r="BL55" i="2" a="1"/>
  <c r="BL55" i="2" s="1"/>
  <c r="BL59" i="2" a="1"/>
  <c r="BL59" i="2" s="1"/>
  <c r="BL63" i="2" a="1"/>
  <c r="BL63" i="2" s="1"/>
  <c r="BL67" i="2" a="1"/>
  <c r="BL67" i="2" s="1"/>
  <c r="BL71" i="2" a="1"/>
  <c r="BL71" i="2" s="1"/>
  <c r="BL75" i="2" a="1"/>
  <c r="BL75" i="2" s="1"/>
  <c r="BL79" i="2" a="1"/>
  <c r="BL79" i="2" s="1"/>
  <c r="BL83" i="2" a="1"/>
  <c r="BL83" i="2" s="1"/>
  <c r="BL87" i="2" a="1"/>
  <c r="BL87" i="2" s="1"/>
  <c r="BL91" i="2" a="1"/>
  <c r="BL91" i="2" s="1"/>
  <c r="BL95" i="2" a="1"/>
  <c r="BL95" i="2" s="1"/>
  <c r="BL99" i="2" a="1"/>
  <c r="BL99" i="2" s="1"/>
  <c r="BL103" i="2" a="1"/>
  <c r="BL103" i="2" s="1"/>
  <c r="BL107" i="2" a="1"/>
  <c r="BL107" i="2" s="1"/>
  <c r="BL111" i="2" a="1"/>
  <c r="BL111" i="2" s="1"/>
  <c r="BL115" i="2" a="1"/>
  <c r="BL115" i="2" s="1"/>
  <c r="BL119" i="2" a="1"/>
  <c r="BL119" i="2" s="1"/>
  <c r="BL123" i="2" a="1"/>
  <c r="BL123" i="2" s="1"/>
  <c r="BL127" i="2" a="1"/>
  <c r="BL127" i="2" s="1"/>
  <c r="BL130" i="2" a="1"/>
  <c r="BL130" i="2" s="1"/>
  <c r="BL134" i="2" a="1"/>
  <c r="BL134" i="2" s="1"/>
  <c r="BL141" i="2" a="1"/>
  <c r="BL141" i="2" s="1"/>
  <c r="BL145" i="2" a="1"/>
  <c r="BL145" i="2" s="1"/>
  <c r="BL148" i="2" a="1"/>
  <c r="BL148" i="2" s="1"/>
  <c r="BL152" i="2" a="1"/>
  <c r="BL152" i="2" s="1"/>
  <c r="BL155" i="2" a="1"/>
  <c r="BL155" i="2" s="1"/>
  <c r="BL159" i="2" a="1"/>
  <c r="BL159" i="2" s="1"/>
  <c r="BL162" i="2" a="1"/>
  <c r="BL162" i="2" s="1"/>
  <c r="BL166" i="2" a="1"/>
  <c r="BL166" i="2" s="1"/>
  <c r="BL173" i="2" a="1"/>
  <c r="BL173" i="2" s="1"/>
  <c r="BL176" i="2" a="1"/>
  <c r="BL176" i="2" s="1"/>
  <c r="BL180" i="2" a="1"/>
  <c r="BL180" i="2" s="1"/>
  <c r="BL184" i="2" a="1"/>
  <c r="BL184" i="2" s="1"/>
  <c r="BL188" i="2" a="1"/>
  <c r="BL188" i="2" s="1"/>
  <c r="BL192" i="2" a="1"/>
  <c r="BL192" i="2" s="1"/>
  <c r="BL196" i="2" a="1"/>
  <c r="BL196" i="2" s="1"/>
  <c r="BL200" i="2" a="1"/>
  <c r="BL200" i="2" s="1"/>
  <c r="AH201" i="2"/>
  <c r="AM201" i="2"/>
  <c r="AH200" i="2"/>
  <c r="AM200" i="2"/>
  <c r="AH199" i="2"/>
  <c r="AM199" i="2"/>
  <c r="C200" i="2"/>
  <c r="H200" i="2"/>
  <c r="BK4" i="2" a="1"/>
  <c r="BK4" i="2" s="1"/>
  <c r="BK8" i="2" a="1"/>
  <c r="BK8" i="2" s="1"/>
  <c r="BK12" i="2" a="1"/>
  <c r="BK12" i="2" s="1"/>
  <c r="BK16" i="2" a="1"/>
  <c r="BK16" i="2" s="1"/>
  <c r="BK20" i="2" a="1"/>
  <c r="BK20" i="2" s="1"/>
  <c r="BK24" i="2" a="1"/>
  <c r="BK24" i="2" s="1"/>
  <c r="BK31" i="2" a="1"/>
  <c r="BK31" i="2" s="1"/>
  <c r="BK35" i="2" a="1"/>
  <c r="BK35" i="2" s="1"/>
  <c r="BK38" i="2" a="1"/>
  <c r="BK38" i="2" s="1"/>
  <c r="BK42" i="2" a="1"/>
  <c r="BK42" i="2" s="1"/>
  <c r="BK45" i="2" a="1"/>
  <c r="BK45" i="2" s="1"/>
  <c r="BK49" i="2" a="1"/>
  <c r="BK49" i="2" s="1"/>
  <c r="BK52" i="2" a="1"/>
  <c r="BK52" i="2" s="1"/>
  <c r="BK56" i="2" a="1"/>
  <c r="BK56" i="2" s="1"/>
  <c r="BK59" i="2" a="1"/>
  <c r="BK59" i="2" s="1"/>
  <c r="BK62" i="2" a="1"/>
  <c r="BK62" i="2" s="1"/>
  <c r="BK69" i="2" a="1"/>
  <c r="BK69" i="2" s="1"/>
  <c r="BK72" i="2" a="1"/>
  <c r="BK72" i="2" s="1"/>
  <c r="BK75" i="2" a="1"/>
  <c r="BK75" i="2" s="1"/>
  <c r="BK78" i="2" a="1"/>
  <c r="BK78" i="2" s="1"/>
  <c r="BK85" i="2" a="1"/>
  <c r="BK85" i="2" s="1"/>
  <c r="BK88" i="2" a="1"/>
  <c r="BK88" i="2" s="1"/>
  <c r="BK91" i="2" a="1"/>
  <c r="BK91" i="2" s="1"/>
  <c r="BK94" i="2" a="1"/>
  <c r="BK94" i="2" s="1"/>
  <c r="BK101" i="2" a="1"/>
  <c r="BK101" i="2" s="1"/>
  <c r="BK104" i="2" a="1"/>
  <c r="BK104" i="2" s="1"/>
  <c r="BK107" i="2" a="1"/>
  <c r="BK107" i="2" s="1"/>
  <c r="BK110" i="2" a="1"/>
  <c r="BK110" i="2" s="1"/>
  <c r="BK5" i="2" a="1"/>
  <c r="BK5" i="2" s="1"/>
  <c r="BK9" i="2" a="1"/>
  <c r="BK9" i="2" s="1"/>
  <c r="BK13" i="2" a="1"/>
  <c r="BK13" i="2" s="1"/>
  <c r="BK17" i="2" a="1"/>
  <c r="BK17" i="2" s="1"/>
  <c r="BK21" i="2" a="1"/>
  <c r="BK21" i="2" s="1"/>
  <c r="BK25" i="2" a="1"/>
  <c r="BK25" i="2" s="1"/>
  <c r="BK28" i="2" a="1"/>
  <c r="BK28" i="2" s="1"/>
  <c r="BK32" i="2" a="1"/>
  <c r="BK32" i="2" s="1"/>
  <c r="BK39" i="2" a="1"/>
  <c r="BK39" i="2" s="1"/>
  <c r="BK43" i="2" a="1"/>
  <c r="BK43" i="2" s="1"/>
  <c r="BK46" i="2" a="1"/>
  <c r="BK46" i="2" s="1"/>
  <c r="BK50" i="2" a="1"/>
  <c r="BK50" i="2" s="1"/>
  <c r="BK53" i="2" a="1"/>
  <c r="BK53" i="2" s="1"/>
  <c r="BK57" i="2" a="1"/>
  <c r="BK57" i="2" s="1"/>
  <c r="BK60" i="2" a="1"/>
  <c r="BK60" i="2" s="1"/>
  <c r="BK63" i="2" a="1"/>
  <c r="BK63" i="2" s="1"/>
  <c r="BK66" i="2" a="1"/>
  <c r="BK66" i="2" s="1"/>
  <c r="BK73" i="2" a="1"/>
  <c r="BK73" i="2" s="1"/>
  <c r="BK76" i="2" a="1"/>
  <c r="BK76" i="2" s="1"/>
  <c r="BK79" i="2" a="1"/>
  <c r="BK79" i="2" s="1"/>
  <c r="BK82" i="2" a="1"/>
  <c r="BK82" i="2" s="1"/>
  <c r="BK89" i="2" a="1"/>
  <c r="BK89" i="2" s="1"/>
  <c r="BK92" i="2" a="1"/>
  <c r="BK92" i="2" s="1"/>
  <c r="BK95" i="2" a="1"/>
  <c r="BK95" i="2" s="1"/>
  <c r="BK98" i="2" a="1"/>
  <c r="BK98" i="2" s="1"/>
  <c r="BK105" i="2" a="1"/>
  <c r="BK105" i="2" s="1"/>
  <c r="BK108" i="2" a="1"/>
  <c r="BK108" i="2" s="1"/>
  <c r="BK111" i="2" a="1"/>
  <c r="BK111" i="2" s="1"/>
  <c r="BK2" i="2" a="1"/>
  <c r="BK2" i="2" s="1"/>
  <c r="BK6" i="2" a="1"/>
  <c r="BK6" i="2" s="1"/>
  <c r="BK10" i="2" a="1"/>
  <c r="BK10" i="2" s="1"/>
  <c r="BK14" i="2" a="1"/>
  <c r="BK14" i="2" s="1"/>
  <c r="BK18" i="2" a="1"/>
  <c r="BK18" i="2" s="1"/>
  <c r="BK22" i="2" a="1"/>
  <c r="BK22" i="2" s="1"/>
  <c r="BK26" i="2" a="1"/>
  <c r="BK26" i="2" s="1"/>
  <c r="BK29" i="2" a="1"/>
  <c r="BK29" i="2" s="1"/>
  <c r="BK33" i="2" a="1"/>
  <c r="BK33" i="2" s="1"/>
  <c r="BK36" i="2" a="1"/>
  <c r="BK36" i="2" s="1"/>
  <c r="BK40" i="2" a="1"/>
  <c r="BK40" i="2" s="1"/>
  <c r="BK47" i="2" a="1"/>
  <c r="BK47" i="2" s="1"/>
  <c r="BK51" i="2" a="1"/>
  <c r="BK51" i="2" s="1"/>
  <c r="BK54" i="2" a="1"/>
  <c r="BK54" i="2" s="1"/>
  <c r="BK61" i="2" a="1"/>
  <c r="BK61" i="2" s="1"/>
  <c r="BK64" i="2" a="1"/>
  <c r="BK64" i="2" s="1"/>
  <c r="BK67" i="2" a="1"/>
  <c r="BK67" i="2" s="1"/>
  <c r="BK70" i="2" a="1"/>
  <c r="BK70" i="2" s="1"/>
  <c r="BK77" i="2" a="1"/>
  <c r="BK77" i="2" s="1"/>
  <c r="BK80" i="2" a="1"/>
  <c r="BK80" i="2" s="1"/>
  <c r="BK83" i="2" a="1"/>
  <c r="BK83" i="2" s="1"/>
  <c r="BK86" i="2" a="1"/>
  <c r="BK86" i="2" s="1"/>
  <c r="BK93" i="2" a="1"/>
  <c r="BK93" i="2" s="1"/>
  <c r="BK96" i="2" a="1"/>
  <c r="BK96" i="2" s="1"/>
  <c r="BK99" i="2" a="1"/>
  <c r="BK99" i="2" s="1"/>
  <c r="BK102" i="2" a="1"/>
  <c r="BK102" i="2" s="1"/>
  <c r="BK109" i="2" a="1"/>
  <c r="BK109" i="2" s="1"/>
  <c r="BK112" i="2" a="1"/>
  <c r="BK112" i="2" s="1"/>
  <c r="BK3" i="2" a="1"/>
  <c r="BK3" i="2" s="1"/>
  <c r="BK7" i="2" a="1"/>
  <c r="BK7" i="2" s="1"/>
  <c r="BK11" i="2" a="1"/>
  <c r="BK11" i="2" s="1"/>
  <c r="BK15" i="2" a="1"/>
  <c r="BK15" i="2" s="1"/>
  <c r="BK19" i="2" a="1"/>
  <c r="BK19" i="2" s="1"/>
  <c r="BK23" i="2" a="1"/>
  <c r="BK23" i="2" s="1"/>
  <c r="BK27" i="2" a="1"/>
  <c r="BK27" i="2" s="1"/>
  <c r="BK30" i="2" a="1"/>
  <c r="BK30" i="2" s="1"/>
  <c r="BK34" i="2" a="1"/>
  <c r="BK34" i="2" s="1"/>
  <c r="BK37" i="2" a="1"/>
  <c r="BK37" i="2" s="1"/>
  <c r="BK41" i="2" a="1"/>
  <c r="BK41" i="2" s="1"/>
  <c r="BK44" i="2" a="1"/>
  <c r="BK44" i="2" s="1"/>
  <c r="BK48" i="2" a="1"/>
  <c r="BK48" i="2" s="1"/>
  <c r="BK55" i="2" a="1"/>
  <c r="BK55" i="2" s="1"/>
  <c r="BK58" i="2" a="1"/>
  <c r="BK58" i="2" s="1"/>
  <c r="BK65" i="2" a="1"/>
  <c r="BK65" i="2" s="1"/>
  <c r="BK68" i="2" a="1"/>
  <c r="BK68" i="2" s="1"/>
  <c r="BK71" i="2" a="1"/>
  <c r="BK71" i="2" s="1"/>
  <c r="BK74" i="2" a="1"/>
  <c r="BK74" i="2" s="1"/>
  <c r="BK81" i="2" a="1"/>
  <c r="BK81" i="2" s="1"/>
  <c r="BK84" i="2" a="1"/>
  <c r="BK84" i="2" s="1"/>
  <c r="BK87" i="2" a="1"/>
  <c r="BK87" i="2" s="1"/>
  <c r="BK90" i="2" a="1"/>
  <c r="BK90" i="2" s="1"/>
  <c r="BK97" i="2" a="1"/>
  <c r="BK97" i="2" s="1"/>
  <c r="BK100" i="2" a="1"/>
  <c r="BK100" i="2" s="1"/>
  <c r="BK103" i="2" a="1"/>
  <c r="BK103" i="2" s="1"/>
  <c r="BK106" i="2" a="1"/>
  <c r="BK106" i="2" s="1"/>
  <c r="BK113" i="2" a="1"/>
  <c r="BK113" i="2" s="1"/>
  <c r="BK117" i="2" a="1"/>
  <c r="BK117" i="2" s="1"/>
  <c r="BK122" i="2" a="1"/>
  <c r="BK122" i="2" s="1"/>
  <c r="BK128" i="2" a="1"/>
  <c r="BK128" i="2" s="1"/>
  <c r="BK131" i="2" a="1"/>
  <c r="BK131" i="2" s="1"/>
  <c r="BK134" i="2" a="1"/>
  <c r="BK134" i="2" s="1"/>
  <c r="BK137" i="2" a="1"/>
  <c r="BK137" i="2" s="1"/>
  <c r="BK140" i="2" a="1"/>
  <c r="BK140" i="2" s="1"/>
  <c r="BK143" i="2" a="1"/>
  <c r="BK143" i="2" s="1"/>
  <c r="BK149" i="2" a="1"/>
  <c r="BK149" i="2" s="1"/>
  <c r="BK154" i="2" a="1"/>
  <c r="BK154" i="2" s="1"/>
  <c r="BK160" i="2" a="1"/>
  <c r="BK160" i="2" s="1"/>
  <c r="BK163" i="2" a="1"/>
  <c r="BK163" i="2" s="1"/>
  <c r="BK166" i="2" a="1"/>
  <c r="BK166" i="2" s="1"/>
  <c r="BK169" i="2" a="1"/>
  <c r="BK169" i="2" s="1"/>
  <c r="BK172" i="2" a="1"/>
  <c r="BK172" i="2" s="1"/>
  <c r="BK177" i="2" a="1"/>
  <c r="BK177" i="2" s="1"/>
  <c r="BK182" i="2" a="1"/>
  <c r="BK182" i="2" s="1"/>
  <c r="BK185" i="2" a="1"/>
  <c r="BK185" i="2" s="1"/>
  <c r="BK191" i="2" a="1"/>
  <c r="BK191" i="2" s="1"/>
  <c r="BK195" i="2" a="1"/>
  <c r="BK195" i="2" s="1"/>
  <c r="BK199" i="2" a="1"/>
  <c r="BK199" i="2" s="1"/>
  <c r="BK201" i="2" a="1"/>
  <c r="BK201" i="2" s="1"/>
  <c r="BK114" i="2" a="1"/>
  <c r="BK114" i="2" s="1"/>
  <c r="BK120" i="2" a="1"/>
  <c r="BK120" i="2" s="1"/>
  <c r="BK123" i="2" a="1"/>
  <c r="BK123" i="2" s="1"/>
  <c r="BK126" i="2" a="1"/>
  <c r="BK126" i="2" s="1"/>
  <c r="BK129" i="2" a="1"/>
  <c r="BK129" i="2" s="1"/>
  <c r="BK132" i="2" a="1"/>
  <c r="BK132" i="2" s="1"/>
  <c r="BK135" i="2" a="1"/>
  <c r="BK135" i="2" s="1"/>
  <c r="BK141" i="2" a="1"/>
  <c r="BK141" i="2" s="1"/>
  <c r="BK146" i="2" a="1"/>
  <c r="BK146" i="2" s="1"/>
  <c r="BK152" i="2" a="1"/>
  <c r="BK152" i="2" s="1"/>
  <c r="BK155" i="2" a="1"/>
  <c r="BK155" i="2" s="1"/>
  <c r="BK158" i="2" a="1"/>
  <c r="BK158" i="2" s="1"/>
  <c r="BK161" i="2" a="1"/>
  <c r="BK161" i="2" s="1"/>
  <c r="BK164" i="2" a="1"/>
  <c r="BK164" i="2" s="1"/>
  <c r="BK167" i="2" a="1"/>
  <c r="BK167" i="2" s="1"/>
  <c r="BK173" i="2" a="1"/>
  <c r="BK173" i="2" s="1"/>
  <c r="BK175" i="2" a="1"/>
  <c r="BK175" i="2" s="1"/>
  <c r="BK180" i="2" a="1"/>
  <c r="BK180" i="2" s="1"/>
  <c r="BK183" i="2" a="1"/>
  <c r="BK183" i="2" s="1"/>
  <c r="BK188" i="2" a="1"/>
  <c r="BK188" i="2" s="1"/>
  <c r="BK192" i="2" a="1"/>
  <c r="BK192" i="2" s="1"/>
  <c r="BK196" i="2" a="1"/>
  <c r="BK196" i="2" s="1"/>
  <c r="BK115" i="2" a="1"/>
  <c r="BK115" i="2" s="1"/>
  <c r="BK118" i="2" a="1"/>
  <c r="BK118" i="2" s="1"/>
  <c r="BK121" i="2" a="1"/>
  <c r="BK121" i="2" s="1"/>
  <c r="BK124" i="2" a="1"/>
  <c r="BK124" i="2" s="1"/>
  <c r="BK127" i="2" a="1"/>
  <c r="BK127" i="2" s="1"/>
  <c r="BK133" i="2" a="1"/>
  <c r="BK133" i="2" s="1"/>
  <c r="BK138" i="2" a="1"/>
  <c r="BK138" i="2" s="1"/>
  <c r="BK144" i="2" a="1"/>
  <c r="BK144" i="2" s="1"/>
  <c r="BK147" i="2" a="1"/>
  <c r="BK147" i="2" s="1"/>
  <c r="BK150" i="2" a="1"/>
  <c r="BK150" i="2" s="1"/>
  <c r="BK153" i="2" a="1"/>
  <c r="BK153" i="2" s="1"/>
  <c r="BK156" i="2" a="1"/>
  <c r="BK156" i="2" s="1"/>
  <c r="BK159" i="2" a="1"/>
  <c r="BK159" i="2" s="1"/>
  <c r="BK165" i="2" a="1"/>
  <c r="BK165" i="2" s="1"/>
  <c r="BK170" i="2" a="1"/>
  <c r="BK170" i="2" s="1"/>
  <c r="BK178" i="2" a="1"/>
  <c r="BK178" i="2" s="1"/>
  <c r="BK181" i="2" a="1"/>
  <c r="BK181" i="2" s="1"/>
  <c r="BK186" i="2" a="1"/>
  <c r="BK186" i="2" s="1"/>
  <c r="BK189" i="2" a="1"/>
  <c r="BK189" i="2" s="1"/>
  <c r="BK193" i="2" a="1"/>
  <c r="BK193" i="2" s="1"/>
  <c r="BK197" i="2" a="1"/>
  <c r="BK197" i="2" s="1"/>
  <c r="BK116" i="2" a="1"/>
  <c r="BK116" i="2" s="1"/>
  <c r="BK119" i="2" a="1"/>
  <c r="BK119" i="2" s="1"/>
  <c r="BK125" i="2" a="1"/>
  <c r="BK125" i="2" s="1"/>
  <c r="BK130" i="2" a="1"/>
  <c r="BK130" i="2" s="1"/>
  <c r="BK136" i="2" a="1"/>
  <c r="BK136" i="2" s="1"/>
  <c r="BK139" i="2" a="1"/>
  <c r="BK139" i="2" s="1"/>
  <c r="BK142" i="2" a="1"/>
  <c r="BK142" i="2" s="1"/>
  <c r="BK145" i="2" a="1"/>
  <c r="BK145" i="2" s="1"/>
  <c r="BK148" i="2" a="1"/>
  <c r="BK148" i="2" s="1"/>
  <c r="BK151" i="2" a="1"/>
  <c r="BK151" i="2" s="1"/>
  <c r="BK157" i="2" a="1"/>
  <c r="BK157" i="2" s="1"/>
  <c r="BK162" i="2" a="1"/>
  <c r="BK162" i="2" s="1"/>
  <c r="BK168" i="2" a="1"/>
  <c r="BK168" i="2" s="1"/>
  <c r="BK171" i="2" a="1"/>
  <c r="BK171" i="2" s="1"/>
  <c r="BK174" i="2" a="1"/>
  <c r="BK174" i="2" s="1"/>
  <c r="BK176" i="2" a="1"/>
  <c r="BK176" i="2" s="1"/>
  <c r="BK179" i="2" a="1"/>
  <c r="BK179" i="2" s="1"/>
  <c r="BK184" i="2" a="1"/>
  <c r="BK184" i="2" s="1"/>
  <c r="BK187" i="2" a="1"/>
  <c r="BK187" i="2" s="1"/>
  <c r="BK190" i="2" a="1"/>
  <c r="BK190" i="2" s="1"/>
  <c r="BK194" i="2" a="1"/>
  <c r="BK194" i="2" s="1"/>
  <c r="BK198" i="2" a="1"/>
  <c r="BK198" i="2" s="1"/>
  <c r="BK200" i="2" a="1"/>
  <c r="BK200" i="2" s="1"/>
  <c r="H2" i="2"/>
  <c r="H16" i="1" s="1"/>
  <c r="AM2" i="2"/>
  <c r="R16" i="1" s="1"/>
  <c r="B201" i="2"/>
  <c r="H201" i="2"/>
  <c r="B199" i="2"/>
  <c r="H199" i="2"/>
  <c r="D4" i="2"/>
  <c r="AT173" i="2" a="1"/>
  <c r="AT173" i="2" s="1"/>
  <c r="AR2" i="2" a="1"/>
  <c r="AR2" i="2" s="1"/>
  <c r="AR60" i="2" a="1"/>
  <c r="AR60" i="2" s="1"/>
  <c r="AR64" i="2" a="1"/>
  <c r="AR64" i="2" s="1"/>
  <c r="AR68" i="2" a="1"/>
  <c r="AR68" i="2" s="1"/>
  <c r="AR72" i="2" a="1"/>
  <c r="AR72" i="2" s="1"/>
  <c r="AR76" i="2" a="1"/>
  <c r="AR76" i="2" s="1"/>
  <c r="AR80" i="2" a="1"/>
  <c r="AR80" i="2" s="1"/>
  <c r="AR84" i="2" a="1"/>
  <c r="AR84" i="2" s="1"/>
  <c r="AR3" i="2" a="1"/>
  <c r="AR3" i="2" s="1"/>
  <c r="AR5" i="2" a="1"/>
  <c r="AR5" i="2" s="1"/>
  <c r="AR7" i="2" a="1"/>
  <c r="AR7" i="2" s="1"/>
  <c r="AR9" i="2" a="1"/>
  <c r="AR9" i="2" s="1"/>
  <c r="AR11" i="2" a="1"/>
  <c r="AR11" i="2" s="1"/>
  <c r="AR13" i="2" a="1"/>
  <c r="AR13" i="2" s="1"/>
  <c r="AR15" i="2" a="1"/>
  <c r="AR15" i="2" s="1"/>
  <c r="AR17" i="2" a="1"/>
  <c r="AR17" i="2" s="1"/>
  <c r="AR19" i="2" a="1"/>
  <c r="AR19" i="2" s="1"/>
  <c r="AR21" i="2" a="1"/>
  <c r="AR21" i="2" s="1"/>
  <c r="AR23" i="2" a="1"/>
  <c r="AR23" i="2" s="1"/>
  <c r="AR25" i="2" a="1"/>
  <c r="AR25" i="2" s="1"/>
  <c r="AR27" i="2" a="1"/>
  <c r="AR27" i="2" s="1"/>
  <c r="AR29" i="2" a="1"/>
  <c r="AR29" i="2" s="1"/>
  <c r="AR31" i="2" a="1"/>
  <c r="AR31" i="2" s="1"/>
  <c r="AR33" i="2" a="1"/>
  <c r="AR33" i="2" s="1"/>
  <c r="AR35" i="2" a="1"/>
  <c r="AR35" i="2" s="1"/>
  <c r="AR37" i="2" a="1"/>
  <c r="AR37" i="2" s="1"/>
  <c r="AR39" i="2" a="1"/>
  <c r="AR39" i="2" s="1"/>
  <c r="AR41" i="2" a="1"/>
  <c r="AR41" i="2" s="1"/>
  <c r="AR43" i="2" a="1"/>
  <c r="AR43" i="2" s="1"/>
  <c r="AR45" i="2" a="1"/>
  <c r="AR45" i="2" s="1"/>
  <c r="AR47" i="2" a="1"/>
  <c r="AR47" i="2" s="1"/>
  <c r="AR49" i="2" a="1"/>
  <c r="AR49" i="2" s="1"/>
  <c r="AR51" i="2" a="1"/>
  <c r="AR51" i="2" s="1"/>
  <c r="AR53" i="2" a="1"/>
  <c r="AR53" i="2" s="1"/>
  <c r="AR55" i="2" a="1"/>
  <c r="AR55" i="2" s="1"/>
  <c r="AR57" i="2" a="1"/>
  <c r="AR57" i="2" s="1"/>
  <c r="AR59" i="2" a="1"/>
  <c r="AR59" i="2" s="1"/>
  <c r="AR63" i="2" a="1"/>
  <c r="AR63" i="2" s="1"/>
  <c r="AR67" i="2" a="1"/>
  <c r="AR67" i="2" s="1"/>
  <c r="AR71" i="2" a="1"/>
  <c r="AR71" i="2" s="1"/>
  <c r="AR75" i="2" a="1"/>
  <c r="AR75" i="2" s="1"/>
  <c r="AR79" i="2" a="1"/>
  <c r="AR79" i="2" s="1"/>
  <c r="AR83" i="2" a="1"/>
  <c r="AR83" i="2" s="1"/>
  <c r="AR87" i="2" a="1"/>
  <c r="AR87" i="2" s="1"/>
  <c r="AR62" i="2" a="1"/>
  <c r="AR62" i="2" s="1"/>
  <c r="AR66" i="2" a="1"/>
  <c r="AR66" i="2" s="1"/>
  <c r="AR70" i="2" a="1"/>
  <c r="AR70" i="2" s="1"/>
  <c r="AR74" i="2" a="1"/>
  <c r="AR74" i="2" s="1"/>
  <c r="AR78" i="2" a="1"/>
  <c r="AR78" i="2" s="1"/>
  <c r="AR82" i="2" a="1"/>
  <c r="AR82" i="2" s="1"/>
  <c r="AR86" i="2" a="1"/>
  <c r="AR86" i="2" s="1"/>
  <c r="AR4" i="2" a="1"/>
  <c r="AR4" i="2" s="1"/>
  <c r="AR6" i="2" a="1"/>
  <c r="AR6" i="2" s="1"/>
  <c r="AR8" i="2" a="1"/>
  <c r="AR8" i="2" s="1"/>
  <c r="AR10" i="2" a="1"/>
  <c r="AR10" i="2" s="1"/>
  <c r="AR12" i="2" a="1"/>
  <c r="AR12" i="2" s="1"/>
  <c r="AR14" i="2" a="1"/>
  <c r="AR14" i="2" s="1"/>
  <c r="AR16" i="2" a="1"/>
  <c r="AR16" i="2" s="1"/>
  <c r="AR18" i="2" a="1"/>
  <c r="AR18" i="2" s="1"/>
  <c r="AR20" i="2" a="1"/>
  <c r="AR20" i="2" s="1"/>
  <c r="AR22" i="2" a="1"/>
  <c r="AR22" i="2" s="1"/>
  <c r="AR24" i="2" a="1"/>
  <c r="AR24" i="2" s="1"/>
  <c r="AR26" i="2" a="1"/>
  <c r="AR26" i="2" s="1"/>
  <c r="AR28" i="2" a="1"/>
  <c r="AR28" i="2" s="1"/>
  <c r="AR30" i="2" a="1"/>
  <c r="AR30" i="2" s="1"/>
  <c r="AR32" i="2" a="1"/>
  <c r="AR32" i="2" s="1"/>
  <c r="AR34" i="2" a="1"/>
  <c r="AR34" i="2" s="1"/>
  <c r="AR36" i="2" a="1"/>
  <c r="AR36" i="2" s="1"/>
  <c r="AR38" i="2" a="1"/>
  <c r="AR38" i="2" s="1"/>
  <c r="AR40" i="2" a="1"/>
  <c r="AR40" i="2" s="1"/>
  <c r="AR42" i="2" a="1"/>
  <c r="AR42" i="2" s="1"/>
  <c r="AR44" i="2" a="1"/>
  <c r="AR44" i="2" s="1"/>
  <c r="AR46" i="2" a="1"/>
  <c r="AR46" i="2" s="1"/>
  <c r="AR48" i="2" a="1"/>
  <c r="AR48" i="2" s="1"/>
  <c r="AR50" i="2" a="1"/>
  <c r="AR50" i="2" s="1"/>
  <c r="AR52" i="2" a="1"/>
  <c r="AR52" i="2" s="1"/>
  <c r="AR54" i="2" a="1"/>
  <c r="AR54" i="2" s="1"/>
  <c r="AR56" i="2" a="1"/>
  <c r="AR56" i="2" s="1"/>
  <c r="AR58" i="2" a="1"/>
  <c r="AR58" i="2" s="1"/>
  <c r="AR61" i="2" a="1"/>
  <c r="AR61" i="2" s="1"/>
  <c r="AR65" i="2" a="1"/>
  <c r="AR65" i="2" s="1"/>
  <c r="AR69" i="2" a="1"/>
  <c r="AR69" i="2" s="1"/>
  <c r="AR73" i="2" a="1"/>
  <c r="AR73" i="2" s="1"/>
  <c r="AR77" i="2" a="1"/>
  <c r="AR77" i="2" s="1"/>
  <c r="AR81" i="2" a="1"/>
  <c r="AR81" i="2" s="1"/>
  <c r="AR85" i="2" a="1"/>
  <c r="AR85" i="2" s="1"/>
  <c r="AR90" i="2" a="1"/>
  <c r="AR90" i="2" s="1"/>
  <c r="AR94" i="2" a="1"/>
  <c r="AR94" i="2" s="1"/>
  <c r="AR98" i="2" a="1"/>
  <c r="AR98" i="2" s="1"/>
  <c r="AR102" i="2" a="1"/>
  <c r="AR102" i="2" s="1"/>
  <c r="AR106" i="2" a="1"/>
  <c r="AR106" i="2" s="1"/>
  <c r="AR110" i="2" a="1"/>
  <c r="AR110" i="2" s="1"/>
  <c r="AR114" i="2" a="1"/>
  <c r="AR114" i="2" s="1"/>
  <c r="AR118" i="2" a="1"/>
  <c r="AR118" i="2" s="1"/>
  <c r="AR122" i="2" a="1"/>
  <c r="AR122" i="2" s="1"/>
  <c r="AR89" i="2" a="1"/>
  <c r="AR89" i="2" s="1"/>
  <c r="AR93" i="2" a="1"/>
  <c r="AR93" i="2" s="1"/>
  <c r="AR97" i="2" a="1"/>
  <c r="AR97" i="2" s="1"/>
  <c r="AR101" i="2" a="1"/>
  <c r="AR101" i="2" s="1"/>
  <c r="AR105" i="2" a="1"/>
  <c r="AR105" i="2" s="1"/>
  <c r="AR109" i="2" a="1"/>
  <c r="AR109" i="2" s="1"/>
  <c r="AR113" i="2" a="1"/>
  <c r="AR113" i="2" s="1"/>
  <c r="AR117" i="2" a="1"/>
  <c r="AR117" i="2" s="1"/>
  <c r="AR121" i="2" a="1"/>
  <c r="AR121" i="2" s="1"/>
  <c r="AR88" i="2" a="1"/>
  <c r="AR88" i="2" s="1"/>
  <c r="AR92" i="2" a="1"/>
  <c r="AR92" i="2" s="1"/>
  <c r="AR96" i="2" a="1"/>
  <c r="AR96" i="2" s="1"/>
  <c r="AR100" i="2" a="1"/>
  <c r="AR100" i="2" s="1"/>
  <c r="AR104" i="2" a="1"/>
  <c r="AR104" i="2" s="1"/>
  <c r="AR108" i="2" a="1"/>
  <c r="AR108" i="2" s="1"/>
  <c r="AR112" i="2" a="1"/>
  <c r="AR112" i="2" s="1"/>
  <c r="AR116" i="2" a="1"/>
  <c r="AR116" i="2" s="1"/>
  <c r="AR120" i="2" a="1"/>
  <c r="AR120" i="2" s="1"/>
  <c r="AR91" i="2" a="1"/>
  <c r="AR91" i="2" s="1"/>
  <c r="AR95" i="2" a="1"/>
  <c r="AR95" i="2" s="1"/>
  <c r="AR99" i="2" a="1"/>
  <c r="AR99" i="2" s="1"/>
  <c r="AR103" i="2" a="1"/>
  <c r="AR103" i="2" s="1"/>
  <c r="AR107" i="2" a="1"/>
  <c r="AR107" i="2" s="1"/>
  <c r="AR111" i="2" a="1"/>
  <c r="AR111" i="2" s="1"/>
  <c r="AR115" i="2" a="1"/>
  <c r="AR115" i="2" s="1"/>
  <c r="AR119" i="2" a="1"/>
  <c r="AR119" i="2" s="1"/>
  <c r="AR123" i="2" a="1"/>
  <c r="AR123" i="2" s="1"/>
  <c r="AR124" i="2" a="1"/>
  <c r="AR124" i="2" s="1"/>
  <c r="AR126" i="2" a="1"/>
  <c r="AR126" i="2" s="1"/>
  <c r="AR130" i="2" a="1"/>
  <c r="AR130" i="2" s="1"/>
  <c r="AR134" i="2" a="1"/>
  <c r="AR134" i="2" s="1"/>
  <c r="AR138" i="2" a="1"/>
  <c r="AR138" i="2" s="1"/>
  <c r="AR142" i="2" a="1"/>
  <c r="AR142" i="2" s="1"/>
  <c r="AR146" i="2" a="1"/>
  <c r="AR146" i="2" s="1"/>
  <c r="AR150" i="2" a="1"/>
  <c r="AR150" i="2" s="1"/>
  <c r="AR154" i="2" a="1"/>
  <c r="AR154" i="2" s="1"/>
  <c r="AR158" i="2" a="1"/>
  <c r="AR158" i="2" s="1"/>
  <c r="AR162" i="2" a="1"/>
  <c r="AR162" i="2" s="1"/>
  <c r="AR166" i="2" a="1"/>
  <c r="AR166" i="2" s="1"/>
  <c r="AR170" i="2" a="1"/>
  <c r="AR170" i="2" s="1"/>
  <c r="AR174" i="2" a="1"/>
  <c r="AR174" i="2" s="1"/>
  <c r="AR178" i="2" a="1"/>
  <c r="AR178" i="2" s="1"/>
  <c r="AR182" i="2" a="1"/>
  <c r="AR182" i="2" s="1"/>
  <c r="AR184" i="2" a="1"/>
  <c r="AR184" i="2" s="1"/>
  <c r="AR186" i="2" a="1"/>
  <c r="AR186" i="2" s="1"/>
  <c r="AR188" i="2" a="1"/>
  <c r="AR188" i="2" s="1"/>
  <c r="AR190" i="2" a="1"/>
  <c r="AR190" i="2" s="1"/>
  <c r="AR192" i="2" a="1"/>
  <c r="AR192" i="2" s="1"/>
  <c r="AR194" i="2" a="1"/>
  <c r="AR194" i="2" s="1"/>
  <c r="AR196" i="2" a="1"/>
  <c r="AR196" i="2" s="1"/>
  <c r="AR198" i="2" a="1"/>
  <c r="AR198" i="2" s="1"/>
  <c r="AR200" i="2" a="1"/>
  <c r="AR200" i="2" s="1"/>
  <c r="AR125" i="2" a="1"/>
  <c r="AR125" i="2" s="1"/>
  <c r="AR129" i="2" a="1"/>
  <c r="AR129" i="2" s="1"/>
  <c r="AR133" i="2" a="1"/>
  <c r="AR133" i="2" s="1"/>
  <c r="AR137" i="2" a="1"/>
  <c r="AR137" i="2" s="1"/>
  <c r="AR141" i="2" a="1"/>
  <c r="AR141" i="2" s="1"/>
  <c r="AR145" i="2" a="1"/>
  <c r="AR145" i="2" s="1"/>
  <c r="AR149" i="2" a="1"/>
  <c r="AR149" i="2" s="1"/>
  <c r="AR153" i="2" a="1"/>
  <c r="AR153" i="2" s="1"/>
  <c r="AR157" i="2" a="1"/>
  <c r="AR157" i="2" s="1"/>
  <c r="AR161" i="2" a="1"/>
  <c r="AR161" i="2" s="1"/>
  <c r="AR165" i="2" a="1"/>
  <c r="AR165" i="2" s="1"/>
  <c r="AR169" i="2" a="1"/>
  <c r="AR169" i="2" s="1"/>
  <c r="AR173" i="2" a="1"/>
  <c r="AR173" i="2" s="1"/>
  <c r="AR177" i="2" a="1"/>
  <c r="AR177" i="2" s="1"/>
  <c r="AR181" i="2" a="1"/>
  <c r="AR181" i="2" s="1"/>
  <c r="AR183" i="2" a="1"/>
  <c r="AR183" i="2" s="1"/>
  <c r="AR185" i="2" a="1"/>
  <c r="AR185" i="2" s="1"/>
  <c r="AR187" i="2" a="1"/>
  <c r="AR187" i="2" s="1"/>
  <c r="AR189" i="2" a="1"/>
  <c r="AR189" i="2" s="1"/>
  <c r="AR191" i="2" a="1"/>
  <c r="AR191" i="2" s="1"/>
  <c r="AR193" i="2" a="1"/>
  <c r="AR193" i="2" s="1"/>
  <c r="AR195" i="2" a="1"/>
  <c r="AR195" i="2" s="1"/>
  <c r="AR197" i="2" a="1"/>
  <c r="AR197" i="2" s="1"/>
  <c r="AR199" i="2" a="1"/>
  <c r="AR199" i="2" s="1"/>
  <c r="AR128" i="2" a="1"/>
  <c r="AR128" i="2" s="1"/>
  <c r="AR132" i="2" a="1"/>
  <c r="AR132" i="2" s="1"/>
  <c r="AR136" i="2" a="1"/>
  <c r="AR136" i="2" s="1"/>
  <c r="AR140" i="2" a="1"/>
  <c r="AR140" i="2" s="1"/>
  <c r="AR144" i="2" a="1"/>
  <c r="AR144" i="2" s="1"/>
  <c r="AR148" i="2" a="1"/>
  <c r="AR148" i="2" s="1"/>
  <c r="AR152" i="2" a="1"/>
  <c r="AR152" i="2" s="1"/>
  <c r="AR156" i="2" a="1"/>
  <c r="AR156" i="2" s="1"/>
  <c r="AR160" i="2" a="1"/>
  <c r="AR160" i="2" s="1"/>
  <c r="AR164" i="2" a="1"/>
  <c r="AR164" i="2" s="1"/>
  <c r="AR168" i="2" a="1"/>
  <c r="AR168" i="2" s="1"/>
  <c r="AR172" i="2" a="1"/>
  <c r="AR172" i="2" s="1"/>
  <c r="AR176" i="2" a="1"/>
  <c r="AR176" i="2" s="1"/>
  <c r="AR180" i="2" a="1"/>
  <c r="AR180" i="2" s="1"/>
  <c r="AR127" i="2" a="1"/>
  <c r="AR127" i="2" s="1"/>
  <c r="AR131" i="2" a="1"/>
  <c r="AR131" i="2" s="1"/>
  <c r="AR135" i="2" a="1"/>
  <c r="AR135" i="2" s="1"/>
  <c r="AR139" i="2" a="1"/>
  <c r="AR139" i="2" s="1"/>
  <c r="AR143" i="2" a="1"/>
  <c r="AR143" i="2" s="1"/>
  <c r="AR147" i="2" a="1"/>
  <c r="AR147" i="2" s="1"/>
  <c r="AR151" i="2" a="1"/>
  <c r="AR151" i="2" s="1"/>
  <c r="AR155" i="2" a="1"/>
  <c r="AR155" i="2" s="1"/>
  <c r="AR159" i="2" a="1"/>
  <c r="AR159" i="2" s="1"/>
  <c r="AR163" i="2" a="1"/>
  <c r="AR163" i="2" s="1"/>
  <c r="AR167" i="2" a="1"/>
  <c r="AR167" i="2" s="1"/>
  <c r="AR171" i="2" a="1"/>
  <c r="AR171" i="2" s="1"/>
  <c r="AR175" i="2" a="1"/>
  <c r="AR175" i="2" s="1"/>
  <c r="AR179" i="2" a="1"/>
  <c r="AR179" i="2" s="1"/>
  <c r="AR201" i="2" a="1"/>
  <c r="AR201" i="2" s="1"/>
  <c r="AS157" i="2" a="1"/>
  <c r="AS157" i="2" s="1"/>
  <c r="O8" i="2" a="1"/>
  <c r="O8" i="2" s="1"/>
  <c r="O9" i="2" a="1"/>
  <c r="O9" i="2" s="1"/>
  <c r="O16" i="2" a="1"/>
  <c r="O16" i="2" s="1"/>
  <c r="O17" i="2" a="1"/>
  <c r="O17" i="2" s="1"/>
  <c r="O24" i="2" a="1"/>
  <c r="O24" i="2" s="1"/>
  <c r="O25" i="2" a="1"/>
  <c r="O25" i="2" s="1"/>
  <c r="O29" i="2" a="1"/>
  <c r="O29" i="2" s="1"/>
  <c r="O33" i="2" a="1"/>
  <c r="O33" i="2" s="1"/>
  <c r="O39" i="2" a="1"/>
  <c r="O39" i="2" s="1"/>
  <c r="O40" i="2" a="1"/>
  <c r="O40" i="2" s="1"/>
  <c r="O3" i="2" a="1"/>
  <c r="O3" i="2" s="1"/>
  <c r="O10" i="2" a="1"/>
  <c r="O10" i="2" s="1"/>
  <c r="O11" i="2" a="1"/>
  <c r="O11" i="2" s="1"/>
  <c r="O18" i="2" a="1"/>
  <c r="O18" i="2" s="1"/>
  <c r="O19" i="2" a="1"/>
  <c r="O19" i="2" s="1"/>
  <c r="O26" i="2" a="1"/>
  <c r="O26" i="2" s="1"/>
  <c r="O30" i="2" a="1"/>
  <c r="O30" i="2" s="1"/>
  <c r="O34" i="2" a="1"/>
  <c r="O34" i="2" s="1"/>
  <c r="O41" i="2" a="1"/>
  <c r="O41" i="2" s="1"/>
  <c r="O42" i="2" a="1"/>
  <c r="O42" i="2" s="1"/>
  <c r="O45" i="2" a="1"/>
  <c r="O45" i="2" s="1"/>
  <c r="O4" i="2" a="1"/>
  <c r="O4" i="2" s="1"/>
  <c r="O5" i="2" a="1"/>
  <c r="O5" i="2" s="1"/>
  <c r="O12" i="2" a="1"/>
  <c r="O12" i="2" s="1"/>
  <c r="O13" i="2" a="1"/>
  <c r="O13" i="2" s="1"/>
  <c r="O20" i="2" a="1"/>
  <c r="O20" i="2" s="1"/>
  <c r="O21" i="2" a="1"/>
  <c r="O21" i="2" s="1"/>
  <c r="O27" i="2" a="1"/>
  <c r="O27" i="2" s="1"/>
  <c r="O31" i="2" a="1"/>
  <c r="O31" i="2" s="1"/>
  <c r="O35" i="2" a="1"/>
  <c r="O35" i="2" s="1"/>
  <c r="O46" i="2" a="1"/>
  <c r="O46" i="2" s="1"/>
  <c r="O47" i="2" a="1"/>
  <c r="O47" i="2" s="1"/>
  <c r="O48" i="2" a="1"/>
  <c r="O48" i="2" s="1"/>
  <c r="O49" i="2" a="1"/>
  <c r="O49" i="2" s="1"/>
  <c r="O50" i="2" a="1"/>
  <c r="O50" i="2" s="1"/>
  <c r="O51" i="2" a="1"/>
  <c r="O51" i="2" s="1"/>
  <c r="O52" i="2" a="1"/>
  <c r="O52" i="2" s="1"/>
  <c r="O53" i="2" a="1"/>
  <c r="O53" i="2" s="1"/>
  <c r="O54" i="2" a="1"/>
  <c r="O54" i="2" s="1"/>
  <c r="O55" i="2" a="1"/>
  <c r="O55" i="2" s="1"/>
  <c r="O56" i="2" a="1"/>
  <c r="O56" i="2" s="1"/>
  <c r="O57" i="2" a="1"/>
  <c r="O57" i="2" s="1"/>
  <c r="O58" i="2" a="1"/>
  <c r="O58" i="2" s="1"/>
  <c r="O59" i="2" a="1"/>
  <c r="O59" i="2" s="1"/>
  <c r="O60" i="2" a="1"/>
  <c r="O60" i="2" s="1"/>
  <c r="O61" i="2" a="1"/>
  <c r="O61" i="2" s="1"/>
  <c r="O62" i="2" a="1"/>
  <c r="O62" i="2" s="1"/>
  <c r="O63" i="2" a="1"/>
  <c r="O63" i="2" s="1"/>
  <c r="O64" i="2" a="1"/>
  <c r="O64" i="2" s="1"/>
  <c r="O65" i="2" a="1"/>
  <c r="O65" i="2" s="1"/>
  <c r="O66" i="2" a="1"/>
  <c r="O66" i="2" s="1"/>
  <c r="O6" i="2" a="1"/>
  <c r="O6" i="2" s="1"/>
  <c r="O7" i="2" a="1"/>
  <c r="O7" i="2" s="1"/>
  <c r="O14" i="2" a="1"/>
  <c r="O14" i="2" s="1"/>
  <c r="O15" i="2" a="1"/>
  <c r="O15" i="2" s="1"/>
  <c r="O22" i="2" a="1"/>
  <c r="O22" i="2" s="1"/>
  <c r="O23" i="2" a="1"/>
  <c r="O23" i="2" s="1"/>
  <c r="O28" i="2" a="1"/>
  <c r="O28" i="2" s="1"/>
  <c r="O32" i="2" a="1"/>
  <c r="O32" i="2" s="1"/>
  <c r="O36" i="2" a="1"/>
  <c r="O36" i="2" s="1"/>
  <c r="O37" i="2" a="1"/>
  <c r="O37" i="2" s="1"/>
  <c r="O38" i="2" a="1"/>
  <c r="O38" i="2" s="1"/>
  <c r="O43" i="2" a="1"/>
  <c r="O43" i="2" s="1"/>
  <c r="O44" i="2" a="1"/>
  <c r="O44" i="2" s="1"/>
  <c r="O83" i="2" a="1"/>
  <c r="O83" i="2" s="1"/>
  <c r="O84" i="2" a="1"/>
  <c r="O84" i="2" s="1"/>
  <c r="O91" i="2" a="1"/>
  <c r="O91" i="2" s="1"/>
  <c r="O92" i="2" a="1"/>
  <c r="O92" i="2" s="1"/>
  <c r="O99" i="2" a="1"/>
  <c r="O99" i="2" s="1"/>
  <c r="O100" i="2" a="1"/>
  <c r="O100" i="2" s="1"/>
  <c r="O107" i="2" a="1"/>
  <c r="O107" i="2" s="1"/>
  <c r="O108" i="2" a="1"/>
  <c r="O108" i="2" s="1"/>
  <c r="O117" i="2" a="1"/>
  <c r="O117" i="2" s="1"/>
  <c r="O120" i="2" a="1"/>
  <c r="O120" i="2" s="1"/>
  <c r="O128" i="2" a="1"/>
  <c r="O128" i="2" s="1"/>
  <c r="O132" i="2" a="1"/>
  <c r="O132" i="2" s="1"/>
  <c r="O136" i="2" a="1"/>
  <c r="O136" i="2" s="1"/>
  <c r="O140" i="2" a="1"/>
  <c r="O140" i="2" s="1"/>
  <c r="O145" i="2" a="1"/>
  <c r="O145" i="2" s="1"/>
  <c r="O146" i="2" a="1"/>
  <c r="O146" i="2" s="1"/>
  <c r="O149" i="2" a="1"/>
  <c r="O149" i="2" s="1"/>
  <c r="O150" i="2" a="1"/>
  <c r="O150" i="2" s="1"/>
  <c r="O153" i="2" a="1"/>
  <c r="O153" i="2" s="1"/>
  <c r="O154" i="2" a="1"/>
  <c r="O154" i="2" s="1"/>
  <c r="O157" i="2" a="1"/>
  <c r="O157" i="2" s="1"/>
  <c r="O158" i="2" a="1"/>
  <c r="O158" i="2" s="1"/>
  <c r="O160" i="2" a="1"/>
  <c r="O160" i="2" s="1"/>
  <c r="O162" i="2" a="1"/>
  <c r="O162" i="2" s="1"/>
  <c r="O164" i="2" a="1"/>
  <c r="O164" i="2" s="1"/>
  <c r="O85" i="2" a="1"/>
  <c r="O85" i="2" s="1"/>
  <c r="O86" i="2" a="1"/>
  <c r="O86" i="2" s="1"/>
  <c r="O93" i="2" a="1"/>
  <c r="O93" i="2" s="1"/>
  <c r="O94" i="2" a="1"/>
  <c r="O94" i="2" s="1"/>
  <c r="O101" i="2" a="1"/>
  <c r="O101" i="2" s="1"/>
  <c r="O102" i="2" a="1"/>
  <c r="O102" i="2" s="1"/>
  <c r="O109" i="2" a="1"/>
  <c r="O109" i="2" s="1"/>
  <c r="O110" i="2" a="1"/>
  <c r="O110" i="2" s="1"/>
  <c r="O115" i="2" a="1"/>
  <c r="O115" i="2" s="1"/>
  <c r="O118" i="2" a="1"/>
  <c r="O118" i="2" s="1"/>
  <c r="O121" i="2" a="1"/>
  <c r="O121" i="2" s="1"/>
  <c r="O125" i="2" a="1"/>
  <c r="O125" i="2" s="1"/>
  <c r="O129" i="2" a="1"/>
  <c r="O129" i="2" s="1"/>
  <c r="O133" i="2" a="1"/>
  <c r="O133" i="2" s="1"/>
  <c r="O137" i="2" a="1"/>
  <c r="O137" i="2" s="1"/>
  <c r="O141" i="2" a="1"/>
  <c r="O141" i="2" s="1"/>
  <c r="O142" i="2" a="1"/>
  <c r="O142" i="2" s="1"/>
  <c r="O87" i="2" a="1"/>
  <c r="O87" i="2" s="1"/>
  <c r="O88" i="2" a="1"/>
  <c r="O88" i="2" s="1"/>
  <c r="O95" i="2" a="1"/>
  <c r="O95" i="2" s="1"/>
  <c r="O96" i="2" a="1"/>
  <c r="O96" i="2" s="1"/>
  <c r="O103" i="2" a="1"/>
  <c r="O103" i="2" s="1"/>
  <c r="O104" i="2" a="1"/>
  <c r="O104" i="2" s="1"/>
  <c r="O111" i="2" a="1"/>
  <c r="O111" i="2" s="1"/>
  <c r="O112" i="2" a="1"/>
  <c r="O112" i="2" s="1"/>
  <c r="O116" i="2" a="1"/>
  <c r="O116" i="2" s="1"/>
  <c r="O122" i="2" a="1"/>
  <c r="O122" i="2" s="1"/>
  <c r="O126" i="2" a="1"/>
  <c r="O126" i="2" s="1"/>
  <c r="O130" i="2" a="1"/>
  <c r="O130" i="2" s="1"/>
  <c r="O134" i="2" a="1"/>
  <c r="O134" i="2" s="1"/>
  <c r="O138" i="2" a="1"/>
  <c r="O138" i="2" s="1"/>
  <c r="O143" i="2" a="1"/>
  <c r="O143" i="2" s="1"/>
  <c r="O144" i="2" a="1"/>
  <c r="O144" i="2" s="1"/>
  <c r="O147" i="2" a="1"/>
  <c r="O147" i="2" s="1"/>
  <c r="O148" i="2" a="1"/>
  <c r="O148" i="2" s="1"/>
  <c r="O151" i="2" a="1"/>
  <c r="O151" i="2" s="1"/>
  <c r="O152" i="2" a="1"/>
  <c r="O152" i="2" s="1"/>
  <c r="O155" i="2" a="1"/>
  <c r="O155" i="2" s="1"/>
  <c r="O156" i="2" a="1"/>
  <c r="O156" i="2" s="1"/>
  <c r="O159" i="2" a="1"/>
  <c r="O159" i="2" s="1"/>
  <c r="O161" i="2" a="1"/>
  <c r="O161" i="2" s="1"/>
  <c r="O163" i="2" a="1"/>
  <c r="O163" i="2" s="1"/>
  <c r="O165" i="2" a="1"/>
  <c r="O165" i="2" s="1"/>
  <c r="O166" i="2" a="1"/>
  <c r="O166" i="2" s="1"/>
  <c r="O167" i="2" a="1"/>
  <c r="O167" i="2" s="1"/>
  <c r="O168" i="2" a="1"/>
  <c r="O168" i="2" s="1"/>
  <c r="O169" i="2" a="1"/>
  <c r="O169" i="2" s="1"/>
  <c r="O170" i="2" a="1"/>
  <c r="O170" i="2" s="1"/>
  <c r="O171" i="2" a="1"/>
  <c r="O171" i="2" s="1"/>
  <c r="O172" i="2" a="1"/>
  <c r="O172" i="2" s="1"/>
  <c r="O173" i="2" a="1"/>
  <c r="O173" i="2" s="1"/>
  <c r="O174" i="2" a="1"/>
  <c r="O174" i="2" s="1"/>
  <c r="O175" i="2" a="1"/>
  <c r="O175" i="2" s="1"/>
  <c r="O176" i="2" a="1"/>
  <c r="O176" i="2" s="1"/>
  <c r="O177" i="2" a="1"/>
  <c r="O177" i="2" s="1"/>
  <c r="O178" i="2" a="1"/>
  <c r="O178" i="2" s="1"/>
  <c r="O179" i="2" a="1"/>
  <c r="O179" i="2" s="1"/>
  <c r="O180" i="2" a="1"/>
  <c r="O180" i="2" s="1"/>
  <c r="O181" i="2" a="1"/>
  <c r="O181" i="2" s="1"/>
  <c r="O182" i="2" a="1"/>
  <c r="O182" i="2" s="1"/>
  <c r="O183" i="2" a="1"/>
  <c r="O183" i="2" s="1"/>
  <c r="O184" i="2" a="1"/>
  <c r="O184" i="2" s="1"/>
  <c r="O185" i="2" a="1"/>
  <c r="O185" i="2" s="1"/>
  <c r="O186" i="2" a="1"/>
  <c r="O186" i="2" s="1"/>
  <c r="O187" i="2" a="1"/>
  <c r="O187" i="2" s="1"/>
  <c r="O188" i="2" a="1"/>
  <c r="O188" i="2" s="1"/>
  <c r="O189" i="2" a="1"/>
  <c r="O189" i="2" s="1"/>
  <c r="O190" i="2" a="1"/>
  <c r="O190" i="2" s="1"/>
  <c r="O191" i="2" a="1"/>
  <c r="O191" i="2" s="1"/>
  <c r="O192" i="2" a="1"/>
  <c r="O192" i="2" s="1"/>
  <c r="O193" i="2" a="1"/>
  <c r="O193" i="2" s="1"/>
  <c r="O194" i="2" a="1"/>
  <c r="O194" i="2" s="1"/>
  <c r="O195" i="2" a="1"/>
  <c r="O195" i="2" s="1"/>
  <c r="O196" i="2" a="1"/>
  <c r="O196" i="2" s="1"/>
  <c r="O197" i="2" a="1"/>
  <c r="O197" i="2" s="1"/>
  <c r="O198" i="2" a="1"/>
  <c r="O198" i="2" s="1"/>
  <c r="O199" i="2" a="1"/>
  <c r="O199" i="2" s="1"/>
  <c r="O200" i="2" a="1"/>
  <c r="O200" i="2" s="1"/>
  <c r="O201" i="2" a="1"/>
  <c r="O201" i="2" s="1"/>
  <c r="O67" i="2" a="1"/>
  <c r="O67" i="2" s="1"/>
  <c r="O68" i="2" a="1"/>
  <c r="O68" i="2" s="1"/>
  <c r="O69" i="2" a="1"/>
  <c r="O69" i="2" s="1"/>
  <c r="O70" i="2" a="1"/>
  <c r="O70" i="2" s="1"/>
  <c r="O71" i="2" a="1"/>
  <c r="O71" i="2" s="1"/>
  <c r="O72" i="2" a="1"/>
  <c r="O72" i="2" s="1"/>
  <c r="O73" i="2" a="1"/>
  <c r="O73" i="2" s="1"/>
  <c r="O74" i="2" a="1"/>
  <c r="O74" i="2" s="1"/>
  <c r="O75" i="2" a="1"/>
  <c r="O75" i="2" s="1"/>
  <c r="O76" i="2" a="1"/>
  <c r="O76" i="2" s="1"/>
  <c r="O77" i="2" a="1"/>
  <c r="O77" i="2" s="1"/>
  <c r="O78" i="2" a="1"/>
  <c r="O78" i="2" s="1"/>
  <c r="O79" i="2" a="1"/>
  <c r="O79" i="2" s="1"/>
  <c r="O80" i="2" a="1"/>
  <c r="O80" i="2" s="1"/>
  <c r="O81" i="2" a="1"/>
  <c r="O81" i="2" s="1"/>
  <c r="O82" i="2" a="1"/>
  <c r="O82" i="2" s="1"/>
  <c r="O89" i="2" a="1"/>
  <c r="O89" i="2" s="1"/>
  <c r="O90" i="2" a="1"/>
  <c r="O90" i="2" s="1"/>
  <c r="O97" i="2" a="1"/>
  <c r="O97" i="2" s="1"/>
  <c r="O98" i="2" a="1"/>
  <c r="O98" i="2" s="1"/>
  <c r="O105" i="2" a="1"/>
  <c r="O105" i="2" s="1"/>
  <c r="O106" i="2" a="1"/>
  <c r="O106" i="2" s="1"/>
  <c r="O113" i="2" a="1"/>
  <c r="O113" i="2" s="1"/>
  <c r="O114" i="2" a="1"/>
  <c r="O114" i="2" s="1"/>
  <c r="O119" i="2" a="1"/>
  <c r="O119" i="2" s="1"/>
  <c r="O123" i="2" a="1"/>
  <c r="O123" i="2" s="1"/>
  <c r="O124" i="2" a="1"/>
  <c r="O124" i="2" s="1"/>
  <c r="O127" i="2" a="1"/>
  <c r="O127" i="2" s="1"/>
  <c r="O131" i="2" a="1"/>
  <c r="O131" i="2" s="1"/>
  <c r="O135" i="2" a="1"/>
  <c r="O135" i="2" s="1"/>
  <c r="O139" i="2" a="1"/>
  <c r="O139" i="2" s="1"/>
  <c r="O2" i="2" a="1"/>
  <c r="O2" i="2" s="1"/>
  <c r="AT201" i="2" a="1"/>
  <c r="AT201" i="2" s="1"/>
  <c r="AT200" i="2" a="1"/>
  <c r="AT200" i="2" s="1"/>
  <c r="AT199" i="2" a="1"/>
  <c r="AT199" i="2" s="1"/>
  <c r="AT198" i="2" a="1"/>
  <c r="AT198" i="2" s="1"/>
  <c r="AT197" i="2" a="1"/>
  <c r="AT197" i="2" s="1"/>
  <c r="AT196" i="2" a="1"/>
  <c r="AT196" i="2" s="1"/>
  <c r="AT195" i="2" a="1"/>
  <c r="AT195" i="2" s="1"/>
  <c r="AT194" i="2" a="1"/>
  <c r="AT194" i="2" s="1"/>
  <c r="AT193" i="2" a="1"/>
  <c r="AT193" i="2" s="1"/>
  <c r="AT192" i="2" a="1"/>
  <c r="AT192" i="2" s="1"/>
  <c r="AT191" i="2" a="1"/>
  <c r="AT191" i="2" s="1"/>
  <c r="AT190" i="2" a="1"/>
  <c r="AT190" i="2" s="1"/>
  <c r="AT189" i="2" a="1"/>
  <c r="AT189" i="2" s="1"/>
  <c r="AS186" i="2" a="1"/>
  <c r="AS186" i="2" s="1"/>
  <c r="AS182" i="2" a="1"/>
  <c r="AS182" i="2" s="1"/>
  <c r="AS181" i="2" a="1"/>
  <c r="AS181" i="2" s="1"/>
  <c r="AT180" i="2" a="1"/>
  <c r="AT180" i="2" s="1"/>
  <c r="AT179" i="2" a="1"/>
  <c r="AT179" i="2" s="1"/>
  <c r="AS172" i="2" a="1"/>
  <c r="AS172" i="2" s="1"/>
  <c r="AS161" i="2" a="1"/>
  <c r="AS161" i="2" s="1"/>
  <c r="M5" i="2" a="1"/>
  <c r="M5" i="2" s="1"/>
  <c r="M6" i="2" a="1"/>
  <c r="M6" i="2" s="1"/>
  <c r="M13" i="2" a="1"/>
  <c r="M13" i="2" s="1"/>
  <c r="M14" i="2" a="1"/>
  <c r="M14" i="2" s="1"/>
  <c r="M21" i="2" a="1"/>
  <c r="M21" i="2" s="1"/>
  <c r="M22" i="2" a="1"/>
  <c r="M22" i="2" s="1"/>
  <c r="M28" i="2" a="1"/>
  <c r="M28" i="2" s="1"/>
  <c r="M32" i="2" a="1"/>
  <c r="M32" i="2" s="1"/>
  <c r="M36" i="2" a="1"/>
  <c r="M36" i="2" s="1"/>
  <c r="M43" i="2" a="1"/>
  <c r="M43" i="2" s="1"/>
  <c r="M46" i="2" a="1"/>
  <c r="M46" i="2" s="1"/>
  <c r="M47" i="2" a="1"/>
  <c r="M47" i="2" s="1"/>
  <c r="M48" i="2" a="1"/>
  <c r="M48" i="2" s="1"/>
  <c r="M49" i="2" a="1"/>
  <c r="M49" i="2" s="1"/>
  <c r="M50" i="2" a="1"/>
  <c r="M50" i="2" s="1"/>
  <c r="M51" i="2" a="1"/>
  <c r="M51" i="2" s="1"/>
  <c r="M52" i="2" a="1"/>
  <c r="M52" i="2" s="1"/>
  <c r="M53" i="2" a="1"/>
  <c r="M53" i="2" s="1"/>
  <c r="M54" i="2" a="1"/>
  <c r="M54" i="2" s="1"/>
  <c r="M55" i="2" a="1"/>
  <c r="M55" i="2" s="1"/>
  <c r="M56" i="2" a="1"/>
  <c r="M56" i="2" s="1"/>
  <c r="M57" i="2" a="1"/>
  <c r="M57" i="2" s="1"/>
  <c r="M58" i="2" a="1"/>
  <c r="M58" i="2" s="1"/>
  <c r="M59" i="2" a="1"/>
  <c r="M59" i="2" s="1"/>
  <c r="M60" i="2" a="1"/>
  <c r="M60" i="2" s="1"/>
  <c r="M61" i="2" a="1"/>
  <c r="M61" i="2" s="1"/>
  <c r="M62" i="2" a="1"/>
  <c r="M62" i="2" s="1"/>
  <c r="M63" i="2" a="1"/>
  <c r="M63" i="2" s="1"/>
  <c r="M7" i="2" a="1"/>
  <c r="M7" i="2" s="1"/>
  <c r="M8" i="2" a="1"/>
  <c r="M8" i="2" s="1"/>
  <c r="M15" i="2" a="1"/>
  <c r="M15" i="2" s="1"/>
  <c r="M16" i="2" a="1"/>
  <c r="M16" i="2" s="1"/>
  <c r="M23" i="2" a="1"/>
  <c r="M23" i="2" s="1"/>
  <c r="M24" i="2" a="1"/>
  <c r="M24" i="2" s="1"/>
  <c r="M29" i="2" a="1"/>
  <c r="M29" i="2" s="1"/>
  <c r="M33" i="2" a="1"/>
  <c r="M33" i="2" s="1"/>
  <c r="M37" i="2" a="1"/>
  <c r="M37" i="2" s="1"/>
  <c r="M38" i="2" a="1"/>
  <c r="M38" i="2" s="1"/>
  <c r="M44" i="2" a="1"/>
  <c r="M44" i="2" s="1"/>
  <c r="M9" i="2" a="1"/>
  <c r="M9" i="2" s="1"/>
  <c r="M10" i="2" a="1"/>
  <c r="M10" i="2" s="1"/>
  <c r="M17" i="2" a="1"/>
  <c r="M17" i="2" s="1"/>
  <c r="M18" i="2" a="1"/>
  <c r="M18" i="2" s="1"/>
  <c r="M25" i="2" a="1"/>
  <c r="M25" i="2" s="1"/>
  <c r="M26" i="2" a="1"/>
  <c r="M26" i="2" s="1"/>
  <c r="M30" i="2" a="1"/>
  <c r="M30" i="2" s="1"/>
  <c r="M34" i="2" a="1"/>
  <c r="M34" i="2" s="1"/>
  <c r="M39" i="2" a="1"/>
  <c r="M39" i="2" s="1"/>
  <c r="M40" i="2" a="1"/>
  <c r="M40" i="2" s="1"/>
  <c r="M45" i="2" a="1"/>
  <c r="M45" i="2" s="1"/>
  <c r="M3" i="2" a="1"/>
  <c r="M3" i="2" s="1"/>
  <c r="M4" i="2" a="1"/>
  <c r="M4" i="2" s="1"/>
  <c r="M11" i="2" a="1"/>
  <c r="M11" i="2" s="1"/>
  <c r="M12" i="2" a="1"/>
  <c r="M12" i="2" s="1"/>
  <c r="M19" i="2" a="1"/>
  <c r="M19" i="2" s="1"/>
  <c r="M20" i="2" a="1"/>
  <c r="M20" i="2" s="1"/>
  <c r="M27" i="2" a="1"/>
  <c r="M27" i="2" s="1"/>
  <c r="M31" i="2" a="1"/>
  <c r="M31" i="2" s="1"/>
  <c r="M35" i="2" a="1"/>
  <c r="M35" i="2" s="1"/>
  <c r="M41" i="2" a="1"/>
  <c r="M41" i="2" s="1"/>
  <c r="M42" i="2" a="1"/>
  <c r="M42" i="2" s="1"/>
  <c r="M64" i="2" a="1"/>
  <c r="M64" i="2" s="1"/>
  <c r="M88" i="2" a="1"/>
  <c r="M88" i="2" s="1"/>
  <c r="M89" i="2" a="1"/>
  <c r="M89" i="2" s="1"/>
  <c r="M96" i="2" a="1"/>
  <c r="M96" i="2" s="1"/>
  <c r="M97" i="2" a="1"/>
  <c r="M97" i="2" s="1"/>
  <c r="M104" i="2" a="1"/>
  <c r="M104" i="2" s="1"/>
  <c r="M105" i="2" a="1"/>
  <c r="M105" i="2" s="1"/>
  <c r="M112" i="2" a="1"/>
  <c r="M112" i="2" s="1"/>
  <c r="M113" i="2" a="1"/>
  <c r="M113" i="2" s="1"/>
  <c r="M116" i="2" a="1"/>
  <c r="M116" i="2" s="1"/>
  <c r="M119" i="2" a="1"/>
  <c r="M119" i="2" s="1"/>
  <c r="M122" i="2" a="1"/>
  <c r="M122" i="2" s="1"/>
  <c r="M126" i="2" a="1"/>
  <c r="M126" i="2" s="1"/>
  <c r="M127" i="2" a="1"/>
  <c r="M127" i="2" s="1"/>
  <c r="M130" i="2" a="1"/>
  <c r="M130" i="2" s="1"/>
  <c r="M131" i="2" a="1"/>
  <c r="M131" i="2" s="1"/>
  <c r="M134" i="2" a="1"/>
  <c r="M134" i="2" s="1"/>
  <c r="M135" i="2" a="1"/>
  <c r="M135" i="2" s="1"/>
  <c r="M138" i="2" a="1"/>
  <c r="M138" i="2" s="1"/>
  <c r="M139" i="2" a="1"/>
  <c r="M139" i="2" s="1"/>
  <c r="M144" i="2" a="1"/>
  <c r="M144" i="2" s="1"/>
  <c r="M148" i="2" a="1"/>
  <c r="M148" i="2" s="1"/>
  <c r="M152" i="2" a="1"/>
  <c r="M152" i="2" s="1"/>
  <c r="M156" i="2" a="1"/>
  <c r="M156" i="2" s="1"/>
  <c r="M166" i="2" a="1"/>
  <c r="M166" i="2" s="1"/>
  <c r="M167" i="2" a="1"/>
  <c r="M167" i="2" s="1"/>
  <c r="M168" i="2" a="1"/>
  <c r="M168" i="2" s="1"/>
  <c r="M169" i="2" a="1"/>
  <c r="M169" i="2" s="1"/>
  <c r="M170" i="2" a="1"/>
  <c r="M170" i="2" s="1"/>
  <c r="M171" i="2" a="1"/>
  <c r="M171" i="2" s="1"/>
  <c r="M172" i="2" a="1"/>
  <c r="M172" i="2" s="1"/>
  <c r="M173" i="2" a="1"/>
  <c r="M173" i="2" s="1"/>
  <c r="M174" i="2" a="1"/>
  <c r="M174" i="2" s="1"/>
  <c r="M175" i="2" a="1"/>
  <c r="M175" i="2" s="1"/>
  <c r="M176" i="2" a="1"/>
  <c r="M176" i="2" s="1"/>
  <c r="M177" i="2" a="1"/>
  <c r="M177" i="2" s="1"/>
  <c r="M178" i="2" a="1"/>
  <c r="M178" i="2" s="1"/>
  <c r="M179" i="2" a="1"/>
  <c r="M179" i="2" s="1"/>
  <c r="M180" i="2" a="1"/>
  <c r="M180" i="2" s="1"/>
  <c r="M181" i="2" a="1"/>
  <c r="M181" i="2" s="1"/>
  <c r="M182" i="2" a="1"/>
  <c r="M182" i="2" s="1"/>
  <c r="M183" i="2" a="1"/>
  <c r="M183" i="2" s="1"/>
  <c r="M184" i="2" a="1"/>
  <c r="M184" i="2" s="1"/>
  <c r="M185" i="2" a="1"/>
  <c r="M185" i="2" s="1"/>
  <c r="M186" i="2" a="1"/>
  <c r="M186" i="2" s="1"/>
  <c r="M187" i="2" a="1"/>
  <c r="M187" i="2" s="1"/>
  <c r="M188" i="2" a="1"/>
  <c r="M188" i="2" s="1"/>
  <c r="M189" i="2" a="1"/>
  <c r="M189" i="2" s="1"/>
  <c r="M190" i="2" a="1"/>
  <c r="M190" i="2" s="1"/>
  <c r="M191" i="2" a="1"/>
  <c r="M191" i="2" s="1"/>
  <c r="M192" i="2" a="1"/>
  <c r="M192" i="2" s="1"/>
  <c r="M193" i="2" a="1"/>
  <c r="M193" i="2" s="1"/>
  <c r="M194" i="2" a="1"/>
  <c r="M194" i="2" s="1"/>
  <c r="M195" i="2" a="1"/>
  <c r="M195" i="2" s="1"/>
  <c r="M196" i="2" a="1"/>
  <c r="M196" i="2" s="1"/>
  <c r="M197" i="2" a="1"/>
  <c r="M197" i="2" s="1"/>
  <c r="M198" i="2" a="1"/>
  <c r="M198" i="2" s="1"/>
  <c r="M199" i="2" a="1"/>
  <c r="M199" i="2" s="1"/>
  <c r="M200" i="2" a="1"/>
  <c r="M200" i="2" s="1"/>
  <c r="M201" i="2" a="1"/>
  <c r="M201" i="2" s="1"/>
  <c r="M67" i="2" a="1"/>
  <c r="M67" i="2" s="1"/>
  <c r="M68" i="2" a="1"/>
  <c r="M68" i="2" s="1"/>
  <c r="M69" i="2" a="1"/>
  <c r="M69" i="2" s="1"/>
  <c r="M70" i="2" a="1"/>
  <c r="M70" i="2" s="1"/>
  <c r="M71" i="2" a="1"/>
  <c r="M71" i="2" s="1"/>
  <c r="M72" i="2" a="1"/>
  <c r="M72" i="2" s="1"/>
  <c r="M73" i="2" a="1"/>
  <c r="M73" i="2" s="1"/>
  <c r="M74" i="2" a="1"/>
  <c r="M74" i="2" s="1"/>
  <c r="M75" i="2" a="1"/>
  <c r="M75" i="2" s="1"/>
  <c r="M76" i="2" a="1"/>
  <c r="M76" i="2" s="1"/>
  <c r="M77" i="2" a="1"/>
  <c r="M77" i="2" s="1"/>
  <c r="M78" i="2" a="1"/>
  <c r="M78" i="2" s="1"/>
  <c r="M79" i="2" a="1"/>
  <c r="M79" i="2" s="1"/>
  <c r="M80" i="2" a="1"/>
  <c r="M80" i="2" s="1"/>
  <c r="M81" i="2" a="1"/>
  <c r="M81" i="2" s="1"/>
  <c r="M82" i="2" a="1"/>
  <c r="M82" i="2" s="1"/>
  <c r="M83" i="2" a="1"/>
  <c r="M83" i="2" s="1"/>
  <c r="M90" i="2" a="1"/>
  <c r="M90" i="2" s="1"/>
  <c r="M91" i="2" a="1"/>
  <c r="M91" i="2" s="1"/>
  <c r="M98" i="2" a="1"/>
  <c r="M98" i="2" s="1"/>
  <c r="M99" i="2" a="1"/>
  <c r="M99" i="2" s="1"/>
  <c r="M106" i="2" a="1"/>
  <c r="M106" i="2" s="1"/>
  <c r="M107" i="2" a="1"/>
  <c r="M107" i="2" s="1"/>
  <c r="M114" i="2" a="1"/>
  <c r="M114" i="2" s="1"/>
  <c r="M117" i="2" a="1"/>
  <c r="M117" i="2" s="1"/>
  <c r="M123" i="2" a="1"/>
  <c r="M123" i="2" s="1"/>
  <c r="M145" i="2" a="1"/>
  <c r="M145" i="2" s="1"/>
  <c r="M149" i="2" a="1"/>
  <c r="M149" i="2" s="1"/>
  <c r="M153" i="2" a="1"/>
  <c r="M153" i="2" s="1"/>
  <c r="M157" i="2" a="1"/>
  <c r="M157" i="2" s="1"/>
  <c r="M160" i="2" a="1"/>
  <c r="M160" i="2" s="1"/>
  <c r="M162" i="2" a="1"/>
  <c r="M162" i="2" s="1"/>
  <c r="M164" i="2" a="1"/>
  <c r="M164" i="2" s="1"/>
  <c r="M2" i="2" a="1"/>
  <c r="M2" i="2" s="1"/>
  <c r="M66" i="2" a="1"/>
  <c r="M66" i="2" s="1"/>
  <c r="M84" i="2" a="1"/>
  <c r="M84" i="2" s="1"/>
  <c r="M85" i="2" a="1"/>
  <c r="M85" i="2" s="1"/>
  <c r="M92" i="2" a="1"/>
  <c r="M92" i="2" s="1"/>
  <c r="M93" i="2" a="1"/>
  <c r="M93" i="2" s="1"/>
  <c r="M100" i="2" a="1"/>
  <c r="M100" i="2" s="1"/>
  <c r="M101" i="2" a="1"/>
  <c r="M101" i="2" s="1"/>
  <c r="M108" i="2" a="1"/>
  <c r="M108" i="2" s="1"/>
  <c r="M109" i="2" a="1"/>
  <c r="M109" i="2" s="1"/>
  <c r="M115" i="2" a="1"/>
  <c r="M115" i="2" s="1"/>
  <c r="M120" i="2" a="1"/>
  <c r="M120" i="2" s="1"/>
  <c r="M125" i="2" a="1"/>
  <c r="M125" i="2" s="1"/>
  <c r="M128" i="2" a="1"/>
  <c r="M128" i="2" s="1"/>
  <c r="M129" i="2" a="1"/>
  <c r="M129" i="2" s="1"/>
  <c r="M132" i="2" a="1"/>
  <c r="M132" i="2" s="1"/>
  <c r="M133" i="2" a="1"/>
  <c r="M133" i="2" s="1"/>
  <c r="M136" i="2" a="1"/>
  <c r="M136" i="2" s="1"/>
  <c r="M137" i="2" a="1"/>
  <c r="M137" i="2" s="1"/>
  <c r="M140" i="2" a="1"/>
  <c r="M140" i="2" s="1"/>
  <c r="M141" i="2" a="1"/>
  <c r="M141" i="2" s="1"/>
  <c r="M146" i="2" a="1"/>
  <c r="M146" i="2" s="1"/>
  <c r="M150" i="2" a="1"/>
  <c r="M150" i="2" s="1"/>
  <c r="M154" i="2" a="1"/>
  <c r="M154" i="2" s="1"/>
  <c r="M158" i="2" a="1"/>
  <c r="M158" i="2" s="1"/>
  <c r="M65" i="2" a="1"/>
  <c r="M65" i="2" s="1"/>
  <c r="M86" i="2" a="1"/>
  <c r="M86" i="2" s="1"/>
  <c r="M87" i="2" a="1"/>
  <c r="M87" i="2" s="1"/>
  <c r="M94" i="2" a="1"/>
  <c r="M94" i="2" s="1"/>
  <c r="M95" i="2" a="1"/>
  <c r="M95" i="2" s="1"/>
  <c r="M102" i="2" a="1"/>
  <c r="M102" i="2" s="1"/>
  <c r="M103" i="2" a="1"/>
  <c r="M103" i="2" s="1"/>
  <c r="M110" i="2" a="1"/>
  <c r="M110" i="2" s="1"/>
  <c r="M111" i="2" a="1"/>
  <c r="M111" i="2" s="1"/>
  <c r="M118" i="2" a="1"/>
  <c r="M118" i="2" s="1"/>
  <c r="M121" i="2" a="1"/>
  <c r="M121" i="2" s="1"/>
  <c r="M124" i="2" a="1"/>
  <c r="M124" i="2" s="1"/>
  <c r="M142" i="2" a="1"/>
  <c r="M142" i="2" s="1"/>
  <c r="M143" i="2" a="1"/>
  <c r="M143" i="2" s="1"/>
  <c r="M147" i="2" a="1"/>
  <c r="M147" i="2" s="1"/>
  <c r="M151" i="2" a="1"/>
  <c r="M151" i="2" s="1"/>
  <c r="M155" i="2" a="1"/>
  <c r="M155" i="2" s="1"/>
  <c r="M159" i="2" a="1"/>
  <c r="M159" i="2" s="1"/>
  <c r="M161" i="2" a="1"/>
  <c r="M161" i="2" s="1"/>
  <c r="M163" i="2" a="1"/>
  <c r="M163" i="2" s="1"/>
  <c r="M165" i="2" a="1"/>
  <c r="M165" i="2" s="1"/>
  <c r="N3" i="2" a="1"/>
  <c r="N3" i="2" s="1"/>
  <c r="N4" i="2" a="1"/>
  <c r="N4" i="2" s="1"/>
  <c r="N11" i="2" a="1"/>
  <c r="N11" i="2" s="1"/>
  <c r="N12" i="2" a="1"/>
  <c r="N12" i="2" s="1"/>
  <c r="N19" i="2" a="1"/>
  <c r="N19" i="2" s="1"/>
  <c r="N20" i="2" a="1"/>
  <c r="N20" i="2" s="1"/>
  <c r="N27" i="2" a="1"/>
  <c r="N27" i="2" s="1"/>
  <c r="N31" i="2" a="1"/>
  <c r="N31" i="2" s="1"/>
  <c r="N35" i="2" a="1"/>
  <c r="N35" i="2" s="1"/>
  <c r="N41" i="2" a="1"/>
  <c r="N41" i="2" s="1"/>
  <c r="N42" i="2" a="1"/>
  <c r="N42" i="2" s="1"/>
  <c r="N5" i="2" a="1"/>
  <c r="N5" i="2" s="1"/>
  <c r="N6" i="2" a="1"/>
  <c r="N6" i="2" s="1"/>
  <c r="N13" i="2" a="1"/>
  <c r="N13" i="2" s="1"/>
  <c r="N14" i="2" a="1"/>
  <c r="N14" i="2" s="1"/>
  <c r="N21" i="2" a="1"/>
  <c r="N21" i="2" s="1"/>
  <c r="N22" i="2" a="1"/>
  <c r="N22" i="2" s="1"/>
  <c r="N28" i="2" a="1"/>
  <c r="N28" i="2" s="1"/>
  <c r="N32" i="2" a="1"/>
  <c r="N32" i="2" s="1"/>
  <c r="N36" i="2" a="1"/>
  <c r="N36" i="2" s="1"/>
  <c r="N43" i="2" a="1"/>
  <c r="N43" i="2" s="1"/>
  <c r="N46" i="2" a="1"/>
  <c r="N46" i="2" s="1"/>
  <c r="N47" i="2" a="1"/>
  <c r="N47" i="2" s="1"/>
  <c r="N48" i="2" a="1"/>
  <c r="N48" i="2" s="1"/>
  <c r="N49" i="2" a="1"/>
  <c r="N49" i="2" s="1"/>
  <c r="N50" i="2" a="1"/>
  <c r="N50" i="2" s="1"/>
  <c r="N51" i="2" a="1"/>
  <c r="N51" i="2" s="1"/>
  <c r="N52" i="2" a="1"/>
  <c r="N52" i="2" s="1"/>
  <c r="N53" i="2" a="1"/>
  <c r="N53" i="2" s="1"/>
  <c r="N54" i="2" a="1"/>
  <c r="N54" i="2" s="1"/>
  <c r="N55" i="2" a="1"/>
  <c r="N55" i="2" s="1"/>
  <c r="N56" i="2" a="1"/>
  <c r="N56" i="2" s="1"/>
  <c r="N57" i="2" a="1"/>
  <c r="N57" i="2" s="1"/>
  <c r="N58" i="2" a="1"/>
  <c r="N58" i="2" s="1"/>
  <c r="N59" i="2" a="1"/>
  <c r="N59" i="2" s="1"/>
  <c r="N60" i="2" a="1"/>
  <c r="N60" i="2" s="1"/>
  <c r="N61" i="2" a="1"/>
  <c r="N61" i="2" s="1"/>
  <c r="N62" i="2" a="1"/>
  <c r="N62" i="2" s="1"/>
  <c r="N63" i="2" a="1"/>
  <c r="N63" i="2" s="1"/>
  <c r="N7" i="2" a="1"/>
  <c r="N7" i="2" s="1"/>
  <c r="N8" i="2" a="1"/>
  <c r="N8" i="2" s="1"/>
  <c r="N15" i="2" a="1"/>
  <c r="N15" i="2" s="1"/>
  <c r="N16" i="2" a="1"/>
  <c r="N16" i="2" s="1"/>
  <c r="N23" i="2" a="1"/>
  <c r="N23" i="2" s="1"/>
  <c r="N24" i="2" a="1"/>
  <c r="N24" i="2" s="1"/>
  <c r="N29" i="2" a="1"/>
  <c r="N29" i="2" s="1"/>
  <c r="N33" i="2" a="1"/>
  <c r="N33" i="2" s="1"/>
  <c r="N37" i="2" a="1"/>
  <c r="N37" i="2" s="1"/>
  <c r="N38" i="2" a="1"/>
  <c r="N38" i="2" s="1"/>
  <c r="N44" i="2" a="1"/>
  <c r="N44" i="2" s="1"/>
  <c r="N9" i="2" a="1"/>
  <c r="N9" i="2" s="1"/>
  <c r="N10" i="2" a="1"/>
  <c r="N10" i="2" s="1"/>
  <c r="N17" i="2" a="1"/>
  <c r="N17" i="2" s="1"/>
  <c r="N18" i="2" a="1"/>
  <c r="N18" i="2" s="1"/>
  <c r="N25" i="2" a="1"/>
  <c r="N25" i="2" s="1"/>
  <c r="N26" i="2" a="1"/>
  <c r="N26" i="2" s="1"/>
  <c r="N30" i="2" a="1"/>
  <c r="N30" i="2" s="1"/>
  <c r="N34" i="2" a="1"/>
  <c r="N34" i="2" s="1"/>
  <c r="N39" i="2" a="1"/>
  <c r="N39" i="2" s="1"/>
  <c r="N40" i="2" a="1"/>
  <c r="N40" i="2" s="1"/>
  <c r="N45" i="2" a="1"/>
  <c r="N45" i="2" s="1"/>
  <c r="N65" i="2" a="1"/>
  <c r="N65" i="2" s="1"/>
  <c r="N85" i="2" a="1"/>
  <c r="N85" i="2" s="1"/>
  <c r="N86" i="2" a="1"/>
  <c r="N86" i="2" s="1"/>
  <c r="N93" i="2" a="1"/>
  <c r="N93" i="2" s="1"/>
  <c r="N94" i="2" a="1"/>
  <c r="N94" i="2" s="1"/>
  <c r="N101" i="2" a="1"/>
  <c r="N101" i="2" s="1"/>
  <c r="N102" i="2" a="1"/>
  <c r="N102" i="2" s="1"/>
  <c r="N109" i="2" a="1"/>
  <c r="N109" i="2" s="1"/>
  <c r="N110" i="2" a="1"/>
  <c r="N110" i="2" s="1"/>
  <c r="N115" i="2" a="1"/>
  <c r="N115" i="2" s="1"/>
  <c r="N118" i="2" a="1"/>
  <c r="N118" i="2" s="1"/>
  <c r="N121" i="2" a="1"/>
  <c r="N121" i="2" s="1"/>
  <c r="N142" i="2" a="1"/>
  <c r="N142" i="2" s="1"/>
  <c r="N143" i="2" a="1"/>
  <c r="N143" i="2" s="1"/>
  <c r="N147" i="2" a="1"/>
  <c r="N147" i="2" s="1"/>
  <c r="N151" i="2" a="1"/>
  <c r="N151" i="2" s="1"/>
  <c r="N155" i="2" a="1"/>
  <c r="N155" i="2" s="1"/>
  <c r="N159" i="2" a="1"/>
  <c r="N159" i="2" s="1"/>
  <c r="N161" i="2" a="1"/>
  <c r="N161" i="2" s="1"/>
  <c r="N163" i="2" a="1"/>
  <c r="N163" i="2" s="1"/>
  <c r="N165" i="2" a="1"/>
  <c r="N165" i="2" s="1"/>
  <c r="N2" i="2" a="1"/>
  <c r="N2" i="2" s="1"/>
  <c r="N64" i="2" a="1"/>
  <c r="N64" i="2" s="1"/>
  <c r="N87" i="2" a="1"/>
  <c r="N87" i="2" s="1"/>
  <c r="N88" i="2" a="1"/>
  <c r="N88" i="2" s="1"/>
  <c r="N95" i="2" a="1"/>
  <c r="N95" i="2" s="1"/>
  <c r="N96" i="2" a="1"/>
  <c r="N96" i="2" s="1"/>
  <c r="N103" i="2" a="1"/>
  <c r="N103" i="2" s="1"/>
  <c r="N104" i="2" a="1"/>
  <c r="N104" i="2" s="1"/>
  <c r="N111" i="2" a="1"/>
  <c r="N111" i="2" s="1"/>
  <c r="N112" i="2" a="1"/>
  <c r="N112" i="2" s="1"/>
  <c r="N116" i="2" a="1"/>
  <c r="N116" i="2" s="1"/>
  <c r="N122" i="2" a="1"/>
  <c r="N122" i="2" s="1"/>
  <c r="N124" i="2" a="1"/>
  <c r="N124" i="2" s="1"/>
  <c r="N126" i="2" a="1"/>
  <c r="N126" i="2" s="1"/>
  <c r="N127" i="2" a="1"/>
  <c r="N127" i="2" s="1"/>
  <c r="N130" i="2" a="1"/>
  <c r="N130" i="2" s="1"/>
  <c r="N131" i="2" a="1"/>
  <c r="N131" i="2" s="1"/>
  <c r="N134" i="2" a="1"/>
  <c r="N134" i="2" s="1"/>
  <c r="N135" i="2" a="1"/>
  <c r="N135" i="2" s="1"/>
  <c r="N138" i="2" a="1"/>
  <c r="N138" i="2" s="1"/>
  <c r="N139" i="2" a="1"/>
  <c r="N139" i="2" s="1"/>
  <c r="N144" i="2" a="1"/>
  <c r="N144" i="2" s="1"/>
  <c r="N148" i="2" a="1"/>
  <c r="N148" i="2" s="1"/>
  <c r="N152" i="2" a="1"/>
  <c r="N152" i="2" s="1"/>
  <c r="N156" i="2" a="1"/>
  <c r="N156" i="2" s="1"/>
  <c r="N166" i="2" a="1"/>
  <c r="N166" i="2" s="1"/>
  <c r="N167" i="2" a="1"/>
  <c r="N167" i="2" s="1"/>
  <c r="N168" i="2" a="1"/>
  <c r="N168" i="2" s="1"/>
  <c r="N169" i="2" a="1"/>
  <c r="N169" i="2" s="1"/>
  <c r="N170" i="2" a="1"/>
  <c r="N170" i="2" s="1"/>
  <c r="N171" i="2" a="1"/>
  <c r="N171" i="2" s="1"/>
  <c r="N172" i="2" a="1"/>
  <c r="N172" i="2" s="1"/>
  <c r="N173" i="2" a="1"/>
  <c r="N173" i="2" s="1"/>
  <c r="N174" i="2" a="1"/>
  <c r="N174" i="2" s="1"/>
  <c r="N175" i="2" a="1"/>
  <c r="N175" i="2" s="1"/>
  <c r="N176" i="2" a="1"/>
  <c r="N176" i="2" s="1"/>
  <c r="N177" i="2" a="1"/>
  <c r="N177" i="2" s="1"/>
  <c r="N178" i="2" a="1"/>
  <c r="N178" i="2" s="1"/>
  <c r="N179" i="2" a="1"/>
  <c r="N179" i="2" s="1"/>
  <c r="N180" i="2" a="1"/>
  <c r="N180" i="2" s="1"/>
  <c r="N181" i="2" a="1"/>
  <c r="N181" i="2" s="1"/>
  <c r="N182" i="2" a="1"/>
  <c r="N182" i="2" s="1"/>
  <c r="N183" i="2" a="1"/>
  <c r="N183" i="2" s="1"/>
  <c r="N184" i="2" a="1"/>
  <c r="N184" i="2" s="1"/>
  <c r="N185" i="2" a="1"/>
  <c r="N185" i="2" s="1"/>
  <c r="N186" i="2" a="1"/>
  <c r="N186" i="2" s="1"/>
  <c r="N187" i="2" a="1"/>
  <c r="N187" i="2" s="1"/>
  <c r="N188" i="2" a="1"/>
  <c r="N188" i="2" s="1"/>
  <c r="N189" i="2" a="1"/>
  <c r="N189" i="2" s="1"/>
  <c r="N190" i="2" a="1"/>
  <c r="N190" i="2" s="1"/>
  <c r="N191" i="2" a="1"/>
  <c r="N191" i="2" s="1"/>
  <c r="N192" i="2" a="1"/>
  <c r="N192" i="2" s="1"/>
  <c r="N193" i="2" a="1"/>
  <c r="N193" i="2" s="1"/>
  <c r="N194" i="2" a="1"/>
  <c r="N194" i="2" s="1"/>
  <c r="N195" i="2" a="1"/>
  <c r="N195" i="2" s="1"/>
  <c r="N196" i="2" a="1"/>
  <c r="N196" i="2" s="1"/>
  <c r="N197" i="2" a="1"/>
  <c r="N197" i="2" s="1"/>
  <c r="N198" i="2" a="1"/>
  <c r="N198" i="2" s="1"/>
  <c r="N199" i="2" a="1"/>
  <c r="N199" i="2" s="1"/>
  <c r="N200" i="2" a="1"/>
  <c r="N200" i="2" s="1"/>
  <c r="N201" i="2" a="1"/>
  <c r="N201" i="2" s="1"/>
  <c r="N67" i="2" a="1"/>
  <c r="N67" i="2" s="1"/>
  <c r="N68" i="2" a="1"/>
  <c r="N68" i="2" s="1"/>
  <c r="N69" i="2" a="1"/>
  <c r="N69" i="2" s="1"/>
  <c r="N70" i="2" a="1"/>
  <c r="N70" i="2" s="1"/>
  <c r="N71" i="2" a="1"/>
  <c r="N71" i="2" s="1"/>
  <c r="N72" i="2" a="1"/>
  <c r="N72" i="2" s="1"/>
  <c r="N73" i="2" a="1"/>
  <c r="N73" i="2" s="1"/>
  <c r="N74" i="2" a="1"/>
  <c r="N74" i="2" s="1"/>
  <c r="N75" i="2" a="1"/>
  <c r="N75" i="2" s="1"/>
  <c r="N76" i="2" a="1"/>
  <c r="N76" i="2" s="1"/>
  <c r="N77" i="2" a="1"/>
  <c r="N77" i="2" s="1"/>
  <c r="N78" i="2" a="1"/>
  <c r="N78" i="2" s="1"/>
  <c r="N79" i="2" a="1"/>
  <c r="N79" i="2" s="1"/>
  <c r="N80" i="2" a="1"/>
  <c r="N80" i="2" s="1"/>
  <c r="N81" i="2" a="1"/>
  <c r="N81" i="2" s="1"/>
  <c r="N82" i="2" a="1"/>
  <c r="N82" i="2" s="1"/>
  <c r="N89" i="2" a="1"/>
  <c r="N89" i="2" s="1"/>
  <c r="N90" i="2" a="1"/>
  <c r="N90" i="2" s="1"/>
  <c r="N97" i="2" a="1"/>
  <c r="N97" i="2" s="1"/>
  <c r="N98" i="2" a="1"/>
  <c r="N98" i="2" s="1"/>
  <c r="N105" i="2" a="1"/>
  <c r="N105" i="2" s="1"/>
  <c r="N106" i="2" a="1"/>
  <c r="N106" i="2" s="1"/>
  <c r="N113" i="2" a="1"/>
  <c r="N113" i="2" s="1"/>
  <c r="N114" i="2" a="1"/>
  <c r="N114" i="2" s="1"/>
  <c r="N119" i="2" a="1"/>
  <c r="N119" i="2" s="1"/>
  <c r="N123" i="2" a="1"/>
  <c r="N123" i="2" s="1"/>
  <c r="N145" i="2" a="1"/>
  <c r="N145" i="2" s="1"/>
  <c r="N149" i="2" a="1"/>
  <c r="N149" i="2" s="1"/>
  <c r="N153" i="2" a="1"/>
  <c r="N153" i="2" s="1"/>
  <c r="N157" i="2" a="1"/>
  <c r="N157" i="2" s="1"/>
  <c r="N160" i="2" a="1"/>
  <c r="N160" i="2" s="1"/>
  <c r="N162" i="2" a="1"/>
  <c r="N162" i="2" s="1"/>
  <c r="N164" i="2" a="1"/>
  <c r="N164" i="2" s="1"/>
  <c r="N66" i="2" a="1"/>
  <c r="N66" i="2" s="1"/>
  <c r="N83" i="2" a="1"/>
  <c r="N83" i="2" s="1"/>
  <c r="N84" i="2" a="1"/>
  <c r="N84" i="2" s="1"/>
  <c r="N91" i="2" a="1"/>
  <c r="N91" i="2" s="1"/>
  <c r="N92" i="2" a="1"/>
  <c r="N92" i="2" s="1"/>
  <c r="N99" i="2" a="1"/>
  <c r="N99" i="2" s="1"/>
  <c r="N100" i="2" a="1"/>
  <c r="N100" i="2" s="1"/>
  <c r="N107" i="2" a="1"/>
  <c r="N107" i="2" s="1"/>
  <c r="N108" i="2" a="1"/>
  <c r="N108" i="2" s="1"/>
  <c r="N117" i="2" a="1"/>
  <c r="N117" i="2" s="1"/>
  <c r="N120" i="2" a="1"/>
  <c r="N120" i="2" s="1"/>
  <c r="N125" i="2" a="1"/>
  <c r="N125" i="2" s="1"/>
  <c r="N128" i="2" a="1"/>
  <c r="N128" i="2" s="1"/>
  <c r="N129" i="2" a="1"/>
  <c r="N129" i="2" s="1"/>
  <c r="N132" i="2" a="1"/>
  <c r="N132" i="2" s="1"/>
  <c r="N133" i="2" a="1"/>
  <c r="N133" i="2" s="1"/>
  <c r="N136" i="2" a="1"/>
  <c r="N136" i="2" s="1"/>
  <c r="N137" i="2" a="1"/>
  <c r="N137" i="2" s="1"/>
  <c r="N140" i="2" a="1"/>
  <c r="N140" i="2" s="1"/>
  <c r="N141" i="2" a="1"/>
  <c r="N141" i="2" s="1"/>
  <c r="N146" i="2" a="1"/>
  <c r="N146" i="2" s="1"/>
  <c r="N150" i="2" a="1"/>
  <c r="N150" i="2" s="1"/>
  <c r="N154" i="2" a="1"/>
  <c r="N154" i="2" s="1"/>
  <c r="N158" i="2" a="1"/>
  <c r="N158" i="2" s="1"/>
  <c r="AS3" i="2" a="1"/>
  <c r="AS3" i="2" s="1"/>
  <c r="AS4" i="2" a="1"/>
  <c r="AS4" i="2" s="1"/>
  <c r="AS5" i="2" a="1"/>
  <c r="AS5" i="2" s="1"/>
  <c r="AS6" i="2" a="1"/>
  <c r="AS6" i="2" s="1"/>
  <c r="AS7" i="2" a="1"/>
  <c r="AS7" i="2" s="1"/>
  <c r="AS8" i="2" a="1"/>
  <c r="AS8" i="2" s="1"/>
  <c r="AS9" i="2" a="1"/>
  <c r="AS9" i="2" s="1"/>
  <c r="AS10" i="2" a="1"/>
  <c r="AS10" i="2" s="1"/>
  <c r="AS11" i="2" a="1"/>
  <c r="AS11" i="2" s="1"/>
  <c r="AS12" i="2" a="1"/>
  <c r="AS12" i="2" s="1"/>
  <c r="AS13" i="2" a="1"/>
  <c r="AS13" i="2" s="1"/>
  <c r="AS14" i="2" a="1"/>
  <c r="AS14" i="2" s="1"/>
  <c r="AS15" i="2" a="1"/>
  <c r="AS15" i="2" s="1"/>
  <c r="AS16" i="2" a="1"/>
  <c r="AS16" i="2" s="1"/>
  <c r="AS17" i="2" a="1"/>
  <c r="AS17" i="2" s="1"/>
  <c r="AS18" i="2" a="1"/>
  <c r="AS18" i="2" s="1"/>
  <c r="AS19" i="2" a="1"/>
  <c r="AS19" i="2" s="1"/>
  <c r="AS23" i="2" a="1"/>
  <c r="AS23" i="2" s="1"/>
  <c r="AS32" i="2" a="1"/>
  <c r="AS32" i="2" s="1"/>
  <c r="AS33" i="2" a="1"/>
  <c r="AS33" i="2" s="1"/>
  <c r="AS34" i="2" a="1"/>
  <c r="AS34" i="2" s="1"/>
  <c r="AS35" i="2" a="1"/>
  <c r="AS35" i="2" s="1"/>
  <c r="AS36" i="2" a="1"/>
  <c r="AS36" i="2" s="1"/>
  <c r="AS37" i="2" a="1"/>
  <c r="AS37" i="2" s="1"/>
  <c r="AS38" i="2" a="1"/>
  <c r="AS38" i="2" s="1"/>
  <c r="AS39" i="2" a="1"/>
  <c r="AS39" i="2" s="1"/>
  <c r="AS40" i="2" a="1"/>
  <c r="AS40" i="2" s="1"/>
  <c r="AS41" i="2" a="1"/>
  <c r="AS41" i="2" s="1"/>
  <c r="AS42" i="2" a="1"/>
  <c r="AS42" i="2" s="1"/>
  <c r="AS43" i="2" a="1"/>
  <c r="AS43" i="2" s="1"/>
  <c r="AS44" i="2" a="1"/>
  <c r="AS44" i="2" s="1"/>
  <c r="AS45" i="2" a="1"/>
  <c r="AS45" i="2" s="1"/>
  <c r="AS46" i="2" a="1"/>
  <c r="AS46" i="2" s="1"/>
  <c r="AS47" i="2" a="1"/>
  <c r="AS47" i="2" s="1"/>
  <c r="AS48" i="2" a="1"/>
  <c r="AS48" i="2" s="1"/>
  <c r="AS49" i="2" a="1"/>
  <c r="AS49" i="2" s="1"/>
  <c r="AS50" i="2" a="1"/>
  <c r="AS50" i="2" s="1"/>
  <c r="AS51" i="2" a="1"/>
  <c r="AS51" i="2" s="1"/>
  <c r="AS52" i="2" a="1"/>
  <c r="AS52" i="2" s="1"/>
  <c r="AS53" i="2" a="1"/>
  <c r="AS53" i="2" s="1"/>
  <c r="AS54" i="2" a="1"/>
  <c r="AS54" i="2" s="1"/>
  <c r="AS55" i="2" a="1"/>
  <c r="AS55" i="2" s="1"/>
  <c r="AS56" i="2" a="1"/>
  <c r="AS56" i="2" s="1"/>
  <c r="AS57" i="2" a="1"/>
  <c r="AS57" i="2" s="1"/>
  <c r="AS58" i="2" a="1"/>
  <c r="AS58" i="2" s="1"/>
  <c r="AS59" i="2" a="1"/>
  <c r="AS59" i="2" s="1"/>
  <c r="AS60" i="2" a="1"/>
  <c r="AS60" i="2" s="1"/>
  <c r="AS61" i="2" a="1"/>
  <c r="AS61" i="2" s="1"/>
  <c r="AS62" i="2" a="1"/>
  <c r="AS62" i="2" s="1"/>
  <c r="AS63" i="2" a="1"/>
  <c r="AS63" i="2" s="1"/>
  <c r="AS64" i="2" a="1"/>
  <c r="AS64" i="2" s="1"/>
  <c r="AS65" i="2" a="1"/>
  <c r="AS65" i="2" s="1"/>
  <c r="AS66" i="2" a="1"/>
  <c r="AS66" i="2" s="1"/>
  <c r="AS67" i="2" a="1"/>
  <c r="AS67" i="2" s="1"/>
  <c r="AS68" i="2" a="1"/>
  <c r="AS68" i="2" s="1"/>
  <c r="AS69" i="2" a="1"/>
  <c r="AS69" i="2" s="1"/>
  <c r="AS70" i="2" a="1"/>
  <c r="AS70" i="2" s="1"/>
  <c r="AS71" i="2" a="1"/>
  <c r="AS71" i="2" s="1"/>
  <c r="AS72" i="2" a="1"/>
  <c r="AS72" i="2" s="1"/>
  <c r="AS73" i="2" a="1"/>
  <c r="AS73" i="2" s="1"/>
  <c r="AS74" i="2" a="1"/>
  <c r="AS74" i="2" s="1"/>
  <c r="AS75" i="2" a="1"/>
  <c r="AS75" i="2" s="1"/>
  <c r="AS76" i="2" a="1"/>
  <c r="AS76" i="2" s="1"/>
  <c r="AS77" i="2" a="1"/>
  <c r="AS77" i="2" s="1"/>
  <c r="AS78" i="2" a="1"/>
  <c r="AS78" i="2" s="1"/>
  <c r="AS79" i="2" a="1"/>
  <c r="AS79" i="2" s="1"/>
  <c r="AS80" i="2" a="1"/>
  <c r="AS80" i="2" s="1"/>
  <c r="AS81" i="2" a="1"/>
  <c r="AS81" i="2" s="1"/>
  <c r="AS85" i="2" a="1"/>
  <c r="AS85" i="2" s="1"/>
  <c r="AS89" i="2" a="1"/>
  <c r="AS89" i="2" s="1"/>
  <c r="AS93" i="2" a="1"/>
  <c r="AS93" i="2" s="1"/>
  <c r="AS97" i="2" a="1"/>
  <c r="AS97" i="2" s="1"/>
  <c r="AS101" i="2" a="1"/>
  <c r="AS101" i="2" s="1"/>
  <c r="AS105" i="2" a="1"/>
  <c r="AS105" i="2" s="1"/>
  <c r="AS109" i="2" a="1"/>
  <c r="AS109" i="2" s="1"/>
  <c r="AS113" i="2" a="1"/>
  <c r="AS113" i="2" s="1"/>
  <c r="AS117" i="2" a="1"/>
  <c r="AS117" i="2" s="1"/>
  <c r="AS121" i="2" a="1"/>
  <c r="AS121" i="2" s="1"/>
  <c r="AS125" i="2" a="1"/>
  <c r="AS125" i="2" s="1"/>
  <c r="AS129" i="2" a="1"/>
  <c r="AS129" i="2" s="1"/>
  <c r="AS167" i="2" a="1"/>
  <c r="AS167" i="2" s="1"/>
  <c r="AS168" i="2" a="1"/>
  <c r="AS168" i="2" s="1"/>
  <c r="AS20" i="2" a="1"/>
  <c r="AS20" i="2" s="1"/>
  <c r="AS24" i="2" a="1"/>
  <c r="AS24" i="2" s="1"/>
  <c r="AS25" i="2" a="1"/>
  <c r="AS25" i="2" s="1"/>
  <c r="AS82" i="2" a="1"/>
  <c r="AS82" i="2" s="1"/>
  <c r="AS86" i="2" a="1"/>
  <c r="AS86" i="2" s="1"/>
  <c r="AS90" i="2" a="1"/>
  <c r="AS90" i="2" s="1"/>
  <c r="AS94" i="2" a="1"/>
  <c r="AS94" i="2" s="1"/>
  <c r="AS98" i="2" a="1"/>
  <c r="AS98" i="2" s="1"/>
  <c r="AS102" i="2" a="1"/>
  <c r="AS102" i="2" s="1"/>
  <c r="AS106" i="2" a="1"/>
  <c r="AS106" i="2" s="1"/>
  <c r="AS110" i="2" a="1"/>
  <c r="AS110" i="2" s="1"/>
  <c r="AS114" i="2" a="1"/>
  <c r="AS114" i="2" s="1"/>
  <c r="AS118" i="2" a="1"/>
  <c r="AS118" i="2" s="1"/>
  <c r="AS122" i="2" a="1"/>
  <c r="AS122" i="2" s="1"/>
  <c r="AS126" i="2" a="1"/>
  <c r="AS126" i="2" s="1"/>
  <c r="AS130" i="2" a="1"/>
  <c r="AS130" i="2" s="1"/>
  <c r="AS169" i="2" a="1"/>
  <c r="AS169" i="2" s="1"/>
  <c r="AS170" i="2" a="1"/>
  <c r="AS170" i="2" s="1"/>
  <c r="AS22" i="2" a="1"/>
  <c r="AS22" i="2" s="1"/>
  <c r="AS26" i="2" a="1"/>
  <c r="AS26" i="2" s="1"/>
  <c r="AS27" i="2" a="1"/>
  <c r="AS27" i="2" s="1"/>
  <c r="AS83" i="2" a="1"/>
  <c r="AS83" i="2" s="1"/>
  <c r="AS87" i="2" a="1"/>
  <c r="AS87" i="2" s="1"/>
  <c r="AS91" i="2" a="1"/>
  <c r="AS91" i="2" s="1"/>
  <c r="AS95" i="2" a="1"/>
  <c r="AS95" i="2" s="1"/>
  <c r="AS99" i="2" a="1"/>
  <c r="AS99" i="2" s="1"/>
  <c r="AS103" i="2" a="1"/>
  <c r="AS103" i="2" s="1"/>
  <c r="AS107" i="2" a="1"/>
  <c r="AS107" i="2" s="1"/>
  <c r="AS111" i="2" a="1"/>
  <c r="AS111" i="2" s="1"/>
  <c r="AS115" i="2" a="1"/>
  <c r="AS115" i="2" s="1"/>
  <c r="AS119" i="2" a="1"/>
  <c r="AS119" i="2" s="1"/>
  <c r="AS123" i="2" a="1"/>
  <c r="AS123" i="2" s="1"/>
  <c r="AS127" i="2" a="1"/>
  <c r="AS127" i="2" s="1"/>
  <c r="AS131" i="2" a="1"/>
  <c r="AS131" i="2" s="1"/>
  <c r="AS132" i="2" a="1"/>
  <c r="AS132" i="2" s="1"/>
  <c r="AS133" i="2" a="1"/>
  <c r="AS133" i="2" s="1"/>
  <c r="AS134" i="2" a="1"/>
  <c r="AS134" i="2" s="1"/>
  <c r="AS135" i="2" a="1"/>
  <c r="AS135" i="2" s="1"/>
  <c r="AS136" i="2" a="1"/>
  <c r="AS136" i="2" s="1"/>
  <c r="AS137" i="2" a="1"/>
  <c r="AS137" i="2" s="1"/>
  <c r="AS138" i="2" a="1"/>
  <c r="AS138" i="2" s="1"/>
  <c r="AS139" i="2" a="1"/>
  <c r="AS139" i="2" s="1"/>
  <c r="AS140" i="2" a="1"/>
  <c r="AS140" i="2" s="1"/>
  <c r="AS141" i="2" a="1"/>
  <c r="AS141" i="2" s="1"/>
  <c r="AS142" i="2" a="1"/>
  <c r="AS142" i="2" s="1"/>
  <c r="AS143" i="2" a="1"/>
  <c r="AS143" i="2" s="1"/>
  <c r="AS144" i="2" a="1"/>
  <c r="AS144" i="2" s="1"/>
  <c r="AS145" i="2" a="1"/>
  <c r="AS145" i="2" s="1"/>
  <c r="AS146" i="2" a="1"/>
  <c r="AS146" i="2" s="1"/>
  <c r="AS147" i="2" a="1"/>
  <c r="AS147" i="2" s="1"/>
  <c r="AS148" i="2" a="1"/>
  <c r="AS148" i="2" s="1"/>
  <c r="AS149" i="2" a="1"/>
  <c r="AS149" i="2" s="1"/>
  <c r="AS150" i="2" a="1"/>
  <c r="AS150" i="2" s="1"/>
  <c r="AS151" i="2" a="1"/>
  <c r="AS151" i="2" s="1"/>
  <c r="AS152" i="2" a="1"/>
  <c r="AS152" i="2" s="1"/>
  <c r="AS153" i="2" a="1"/>
  <c r="AS153" i="2" s="1"/>
  <c r="AS21" i="2" a="1"/>
  <c r="AS21" i="2" s="1"/>
  <c r="AS28" i="2" a="1"/>
  <c r="AS28" i="2" s="1"/>
  <c r="AS29" i="2" a="1"/>
  <c r="AS29" i="2" s="1"/>
  <c r="AS30" i="2" a="1"/>
  <c r="AS30" i="2" s="1"/>
  <c r="AS31" i="2" a="1"/>
  <c r="AS31" i="2" s="1"/>
  <c r="AS84" i="2" a="1"/>
  <c r="AS84" i="2" s="1"/>
  <c r="AS88" i="2" a="1"/>
  <c r="AS88" i="2" s="1"/>
  <c r="AS92" i="2" a="1"/>
  <c r="AS92" i="2" s="1"/>
  <c r="AS96" i="2" a="1"/>
  <c r="AS96" i="2" s="1"/>
  <c r="AS100" i="2" a="1"/>
  <c r="AS100" i="2" s="1"/>
  <c r="AS104" i="2" a="1"/>
  <c r="AS104" i="2" s="1"/>
  <c r="AS108" i="2" a="1"/>
  <c r="AS108" i="2" s="1"/>
  <c r="AS112" i="2" a="1"/>
  <c r="AS112" i="2" s="1"/>
  <c r="AS116" i="2" a="1"/>
  <c r="AS116" i="2" s="1"/>
  <c r="AS120" i="2" a="1"/>
  <c r="AS120" i="2" s="1"/>
  <c r="AS124" i="2" a="1"/>
  <c r="AS124" i="2" s="1"/>
  <c r="AS128" i="2" a="1"/>
  <c r="AS128" i="2" s="1"/>
  <c r="AS165" i="2" a="1"/>
  <c r="AS165" i="2" s="1"/>
  <c r="AS166" i="2" a="1"/>
  <c r="AS166" i="2" s="1"/>
  <c r="AS173" i="2" a="1"/>
  <c r="AS173" i="2" s="1"/>
  <c r="AS201" i="2" a="1"/>
  <c r="AS201" i="2" s="1"/>
  <c r="AS200" i="2" a="1"/>
  <c r="AS200" i="2" s="1"/>
  <c r="AS199" i="2" a="1"/>
  <c r="AS199" i="2" s="1"/>
  <c r="AS198" i="2" a="1"/>
  <c r="AS198" i="2" s="1"/>
  <c r="AS197" i="2" a="1"/>
  <c r="AS197" i="2" s="1"/>
  <c r="AS196" i="2" a="1"/>
  <c r="AS196" i="2" s="1"/>
  <c r="AS195" i="2" a="1"/>
  <c r="AS195" i="2" s="1"/>
  <c r="AS194" i="2" a="1"/>
  <c r="AS194" i="2" s="1"/>
  <c r="AS193" i="2" a="1"/>
  <c r="AS193" i="2" s="1"/>
  <c r="AS192" i="2" a="1"/>
  <c r="AS192" i="2" s="1"/>
  <c r="AS191" i="2" a="1"/>
  <c r="AS191" i="2" s="1"/>
  <c r="AS190" i="2" a="1"/>
  <c r="AS190" i="2" s="1"/>
  <c r="AS189" i="2" a="1"/>
  <c r="AS189" i="2" s="1"/>
  <c r="AT188" i="2" a="1"/>
  <c r="AT188" i="2" s="1"/>
  <c r="AT187" i="2" a="1"/>
  <c r="AT187" i="2" s="1"/>
  <c r="AS185" i="2" a="1"/>
  <c r="AS185" i="2" s="1"/>
  <c r="AT184" i="2" a="1"/>
  <c r="AT184" i="2" s="1"/>
  <c r="AT183" i="2" a="1"/>
  <c r="AT183" i="2" s="1"/>
  <c r="AS180" i="2" a="1"/>
  <c r="AS180" i="2" s="1"/>
  <c r="AS179" i="2" a="1"/>
  <c r="AS179" i="2" s="1"/>
  <c r="AT178" i="2" a="1"/>
  <c r="AT178" i="2" s="1"/>
  <c r="AT177" i="2" a="1"/>
  <c r="AT177" i="2" s="1"/>
  <c r="AS171" i="2" a="1"/>
  <c r="AS171" i="2" s="1"/>
  <c r="AS164" i="2" a="1"/>
  <c r="AS164" i="2" s="1"/>
  <c r="AS160" i="2" a="1"/>
  <c r="AS160" i="2" s="1"/>
  <c r="AS156" i="2" a="1"/>
  <c r="AS156" i="2" s="1"/>
  <c r="AT22" i="2" a="1"/>
  <c r="AT22" i="2" s="1"/>
  <c r="AT3" i="2" a="1"/>
  <c r="AT3" i="2" s="1"/>
  <c r="AT4" i="2" a="1"/>
  <c r="AT4" i="2" s="1"/>
  <c r="AT5" i="2" a="1"/>
  <c r="AT5" i="2" s="1"/>
  <c r="AT6" i="2" a="1"/>
  <c r="AT6" i="2" s="1"/>
  <c r="AT7" i="2" a="1"/>
  <c r="AT7" i="2" s="1"/>
  <c r="AT8" i="2" a="1"/>
  <c r="AT8" i="2" s="1"/>
  <c r="AT9" i="2" a="1"/>
  <c r="AT9" i="2" s="1"/>
  <c r="AT10" i="2" a="1"/>
  <c r="AT10" i="2" s="1"/>
  <c r="AT11" i="2" a="1"/>
  <c r="AT11" i="2" s="1"/>
  <c r="AT12" i="2" a="1"/>
  <c r="AT12" i="2" s="1"/>
  <c r="AT13" i="2" a="1"/>
  <c r="AT13" i="2" s="1"/>
  <c r="AT14" i="2" a="1"/>
  <c r="AT14" i="2" s="1"/>
  <c r="AT15" i="2" a="1"/>
  <c r="AT15" i="2" s="1"/>
  <c r="AT16" i="2" a="1"/>
  <c r="AT16" i="2" s="1"/>
  <c r="AT17" i="2" a="1"/>
  <c r="AT17" i="2" s="1"/>
  <c r="AT21" i="2" a="1"/>
  <c r="AT21" i="2" s="1"/>
  <c r="AT28" i="2" a="1"/>
  <c r="AT28" i="2" s="1"/>
  <c r="AT29" i="2" a="1"/>
  <c r="AT29" i="2" s="1"/>
  <c r="AT30" i="2" a="1"/>
  <c r="AT30" i="2" s="1"/>
  <c r="AT31" i="2" a="1"/>
  <c r="AT31" i="2" s="1"/>
  <c r="AT83" i="2" a="1"/>
  <c r="AT83" i="2" s="1"/>
  <c r="AT87" i="2" a="1"/>
  <c r="AT87" i="2" s="1"/>
  <c r="AT92" i="2" a="1"/>
  <c r="AT92" i="2" s="1"/>
  <c r="AT96" i="2" a="1"/>
  <c r="AT96" i="2" s="1"/>
  <c r="AT100" i="2" a="1"/>
  <c r="AT100" i="2" s="1"/>
  <c r="AT104" i="2" a="1"/>
  <c r="AT104" i="2" s="1"/>
  <c r="AT108" i="2" a="1"/>
  <c r="AT108" i="2" s="1"/>
  <c r="AT112" i="2" a="1"/>
  <c r="AT112" i="2" s="1"/>
  <c r="AT116" i="2" a="1"/>
  <c r="AT116" i="2" s="1"/>
  <c r="AT120" i="2" a="1"/>
  <c r="AT120" i="2" s="1"/>
  <c r="AT124" i="2" a="1"/>
  <c r="AT124" i="2" s="1"/>
  <c r="AT128" i="2" a="1"/>
  <c r="AT128" i="2" s="1"/>
  <c r="AT165" i="2" a="1"/>
  <c r="AT165" i="2" s="1"/>
  <c r="AT166" i="2" a="1"/>
  <c r="AT166" i="2" s="1"/>
  <c r="AT18" i="2" a="1"/>
  <c r="AT18" i="2" s="1"/>
  <c r="AT23" i="2" a="1"/>
  <c r="AT23" i="2" s="1"/>
  <c r="AT32" i="2" a="1"/>
  <c r="AT32" i="2" s="1"/>
  <c r="AT33" i="2" a="1"/>
  <c r="AT33" i="2" s="1"/>
  <c r="AT34" i="2" a="1"/>
  <c r="AT34" i="2" s="1"/>
  <c r="AT35" i="2" a="1"/>
  <c r="AT35" i="2" s="1"/>
  <c r="AT36" i="2" a="1"/>
  <c r="AT36" i="2" s="1"/>
  <c r="AT37" i="2" a="1"/>
  <c r="AT37" i="2" s="1"/>
  <c r="AT38" i="2" a="1"/>
  <c r="AT38" i="2" s="1"/>
  <c r="AT39" i="2" a="1"/>
  <c r="AT39" i="2" s="1"/>
  <c r="AT40" i="2" a="1"/>
  <c r="AT40" i="2" s="1"/>
  <c r="AT41" i="2" a="1"/>
  <c r="AT41" i="2" s="1"/>
  <c r="AT42" i="2" a="1"/>
  <c r="AT42" i="2" s="1"/>
  <c r="AT43" i="2" a="1"/>
  <c r="AT43" i="2" s="1"/>
  <c r="AT44" i="2" a="1"/>
  <c r="AT44" i="2" s="1"/>
  <c r="AT45" i="2" a="1"/>
  <c r="AT45" i="2" s="1"/>
  <c r="AT46" i="2" a="1"/>
  <c r="AT46" i="2" s="1"/>
  <c r="AT47" i="2" a="1"/>
  <c r="AT47" i="2" s="1"/>
  <c r="AT48" i="2" a="1"/>
  <c r="AT48" i="2" s="1"/>
  <c r="AT49" i="2" a="1"/>
  <c r="AT49" i="2" s="1"/>
  <c r="AT50" i="2" a="1"/>
  <c r="AT50" i="2" s="1"/>
  <c r="AT51" i="2" a="1"/>
  <c r="AT51" i="2" s="1"/>
  <c r="AT52" i="2" a="1"/>
  <c r="AT52" i="2" s="1"/>
  <c r="AT53" i="2" a="1"/>
  <c r="AT53" i="2" s="1"/>
  <c r="AT54" i="2" a="1"/>
  <c r="AT54" i="2" s="1"/>
  <c r="AT55" i="2" a="1"/>
  <c r="AT55" i="2" s="1"/>
  <c r="AT56" i="2" a="1"/>
  <c r="AT56" i="2" s="1"/>
  <c r="AT57" i="2" a="1"/>
  <c r="AT57" i="2" s="1"/>
  <c r="AT58" i="2" a="1"/>
  <c r="AT58" i="2" s="1"/>
  <c r="AT59" i="2" a="1"/>
  <c r="AT59" i="2" s="1"/>
  <c r="AT60" i="2" a="1"/>
  <c r="AT60" i="2" s="1"/>
  <c r="AT61" i="2" a="1"/>
  <c r="AT61" i="2" s="1"/>
  <c r="AT62" i="2" a="1"/>
  <c r="AT62" i="2" s="1"/>
  <c r="AT63" i="2" a="1"/>
  <c r="AT63" i="2" s="1"/>
  <c r="AT64" i="2" a="1"/>
  <c r="AT64" i="2" s="1"/>
  <c r="AT65" i="2" a="1"/>
  <c r="AT65" i="2" s="1"/>
  <c r="AT66" i="2" a="1"/>
  <c r="AT66" i="2" s="1"/>
  <c r="AT67" i="2" a="1"/>
  <c r="AT67" i="2" s="1"/>
  <c r="AT68" i="2" a="1"/>
  <c r="AT68" i="2" s="1"/>
  <c r="AT69" i="2" a="1"/>
  <c r="AT69" i="2" s="1"/>
  <c r="AT70" i="2" a="1"/>
  <c r="AT70" i="2" s="1"/>
  <c r="AT71" i="2" a="1"/>
  <c r="AT71" i="2" s="1"/>
  <c r="AT72" i="2" a="1"/>
  <c r="AT72" i="2" s="1"/>
  <c r="AT73" i="2" a="1"/>
  <c r="AT73" i="2" s="1"/>
  <c r="AT74" i="2" a="1"/>
  <c r="AT74" i="2" s="1"/>
  <c r="AT75" i="2" a="1"/>
  <c r="AT75" i="2" s="1"/>
  <c r="AT76" i="2" a="1"/>
  <c r="AT76" i="2" s="1"/>
  <c r="AT77" i="2" a="1"/>
  <c r="AT77" i="2" s="1"/>
  <c r="AT78" i="2" a="1"/>
  <c r="AT78" i="2" s="1"/>
  <c r="AT79" i="2" a="1"/>
  <c r="AT79" i="2" s="1"/>
  <c r="AT80" i="2" a="1"/>
  <c r="AT80" i="2" s="1"/>
  <c r="AT84" i="2" a="1"/>
  <c r="AT84" i="2" s="1"/>
  <c r="AT88" i="2" a="1"/>
  <c r="AT88" i="2" s="1"/>
  <c r="AT93" i="2" a="1"/>
  <c r="AT93" i="2" s="1"/>
  <c r="AT97" i="2" a="1"/>
  <c r="AT97" i="2" s="1"/>
  <c r="AT101" i="2" a="1"/>
  <c r="AT101" i="2" s="1"/>
  <c r="AT105" i="2" a="1"/>
  <c r="AT105" i="2" s="1"/>
  <c r="AT109" i="2" a="1"/>
  <c r="AT109" i="2" s="1"/>
  <c r="AT113" i="2" a="1"/>
  <c r="AT113" i="2" s="1"/>
  <c r="AT117" i="2" a="1"/>
  <c r="AT117" i="2" s="1"/>
  <c r="AT121" i="2" a="1"/>
  <c r="AT121" i="2" s="1"/>
  <c r="AT125" i="2" a="1"/>
  <c r="AT125" i="2" s="1"/>
  <c r="AT129" i="2" a="1"/>
  <c r="AT129" i="2" s="1"/>
  <c r="AT167" i="2" a="1"/>
  <c r="AT167" i="2" s="1"/>
  <c r="AT168" i="2" a="1"/>
  <c r="AT168" i="2" s="1"/>
  <c r="AT20" i="2" a="1"/>
  <c r="AT20" i="2" s="1"/>
  <c r="AT24" i="2" a="1"/>
  <c r="AT24" i="2" s="1"/>
  <c r="AT25" i="2" a="1"/>
  <c r="AT25" i="2" s="1"/>
  <c r="AT81" i="2" a="1"/>
  <c r="AT81" i="2" s="1"/>
  <c r="AT85" i="2" a="1"/>
  <c r="AT85" i="2" s="1"/>
  <c r="AT89" i="2" a="1"/>
  <c r="AT89" i="2" s="1"/>
  <c r="AT94" i="2" a="1"/>
  <c r="AT94" i="2" s="1"/>
  <c r="AT98" i="2" a="1"/>
  <c r="AT98" i="2" s="1"/>
  <c r="AT102" i="2" a="1"/>
  <c r="AT102" i="2" s="1"/>
  <c r="AT106" i="2" a="1"/>
  <c r="AT106" i="2" s="1"/>
  <c r="AT110" i="2" a="1"/>
  <c r="AT110" i="2" s="1"/>
  <c r="AT114" i="2" a="1"/>
  <c r="AT114" i="2" s="1"/>
  <c r="AT118" i="2" a="1"/>
  <c r="AT118" i="2" s="1"/>
  <c r="AT122" i="2" a="1"/>
  <c r="AT122" i="2" s="1"/>
  <c r="AT126" i="2" a="1"/>
  <c r="AT126" i="2" s="1"/>
  <c r="AT130" i="2" a="1"/>
  <c r="AT130" i="2" s="1"/>
  <c r="AT19" i="2" a="1"/>
  <c r="AT19" i="2" s="1"/>
  <c r="AT26" i="2" a="1"/>
  <c r="AT26" i="2" s="1"/>
  <c r="AT27" i="2" a="1"/>
  <c r="AT27" i="2" s="1"/>
  <c r="AT82" i="2" a="1"/>
  <c r="AT82" i="2" s="1"/>
  <c r="AT86" i="2" a="1"/>
  <c r="AT86" i="2" s="1"/>
  <c r="AT90" i="2" a="1"/>
  <c r="AT90" i="2" s="1"/>
  <c r="AT91" i="2" a="1"/>
  <c r="AT91" i="2" s="1"/>
  <c r="AT95" i="2" a="1"/>
  <c r="AT95" i="2" s="1"/>
  <c r="AT99" i="2" a="1"/>
  <c r="AT99" i="2" s="1"/>
  <c r="AT103" i="2" a="1"/>
  <c r="AT103" i="2" s="1"/>
  <c r="AT107" i="2" a="1"/>
  <c r="AT107" i="2" s="1"/>
  <c r="AT111" i="2" a="1"/>
  <c r="AT111" i="2" s="1"/>
  <c r="AT115" i="2" a="1"/>
  <c r="AT115" i="2" s="1"/>
  <c r="AT119" i="2" a="1"/>
  <c r="AT119" i="2" s="1"/>
  <c r="AT123" i="2" a="1"/>
  <c r="AT123" i="2" s="1"/>
  <c r="AT127" i="2" a="1"/>
  <c r="AT127" i="2" s="1"/>
  <c r="AT131" i="2" a="1"/>
  <c r="AT131" i="2" s="1"/>
  <c r="AT132" i="2" a="1"/>
  <c r="AT132" i="2" s="1"/>
  <c r="AT133" i="2" a="1"/>
  <c r="AT133" i="2" s="1"/>
  <c r="AT134" i="2" a="1"/>
  <c r="AT134" i="2" s="1"/>
  <c r="AT135" i="2" a="1"/>
  <c r="AT135" i="2" s="1"/>
  <c r="AT136" i="2" a="1"/>
  <c r="AT136" i="2" s="1"/>
  <c r="AT137" i="2" a="1"/>
  <c r="AT137" i="2" s="1"/>
  <c r="AT138" i="2" a="1"/>
  <c r="AT138" i="2" s="1"/>
  <c r="AT139" i="2" a="1"/>
  <c r="AT139" i="2" s="1"/>
  <c r="AT140" i="2" a="1"/>
  <c r="AT140" i="2" s="1"/>
  <c r="AT141" i="2" a="1"/>
  <c r="AT141" i="2" s="1"/>
  <c r="AT142" i="2" a="1"/>
  <c r="AT142" i="2" s="1"/>
  <c r="AT143" i="2" a="1"/>
  <c r="AT143" i="2" s="1"/>
  <c r="AT144" i="2" a="1"/>
  <c r="AT144" i="2" s="1"/>
  <c r="AT145" i="2" a="1"/>
  <c r="AT145" i="2" s="1"/>
  <c r="AT146" i="2" a="1"/>
  <c r="AT146" i="2" s="1"/>
  <c r="AT147" i="2" a="1"/>
  <c r="AT147" i="2" s="1"/>
  <c r="AT148" i="2" a="1"/>
  <c r="AT148" i="2" s="1"/>
  <c r="AT149" i="2" a="1"/>
  <c r="AT149" i="2" s="1"/>
  <c r="AT150" i="2" a="1"/>
  <c r="AT150" i="2" s="1"/>
  <c r="AT151" i="2" a="1"/>
  <c r="AT151" i="2" s="1"/>
  <c r="AT152" i="2" a="1"/>
  <c r="AT152" i="2" s="1"/>
  <c r="AT153" i="2" a="1"/>
  <c r="AT153" i="2" s="1"/>
  <c r="AT154" i="2" a="1"/>
  <c r="AT154" i="2" s="1"/>
  <c r="AT155" i="2" a="1"/>
  <c r="AT155" i="2" s="1"/>
  <c r="AT156" i="2" a="1"/>
  <c r="AT156" i="2" s="1"/>
  <c r="AT157" i="2" a="1"/>
  <c r="AT157" i="2" s="1"/>
  <c r="AT158" i="2" a="1"/>
  <c r="AT158" i="2" s="1"/>
  <c r="AT159" i="2" a="1"/>
  <c r="AT159" i="2" s="1"/>
  <c r="AT160" i="2" a="1"/>
  <c r="AT160" i="2" s="1"/>
  <c r="AT161" i="2" a="1"/>
  <c r="AT161" i="2" s="1"/>
  <c r="AT162" i="2" a="1"/>
  <c r="AT162" i="2" s="1"/>
  <c r="AT163" i="2" a="1"/>
  <c r="AT163" i="2" s="1"/>
  <c r="AT164" i="2" a="1"/>
  <c r="AT164" i="2" s="1"/>
  <c r="AT171" i="2" a="1"/>
  <c r="AT171" i="2" s="1"/>
  <c r="AT172" i="2" a="1"/>
  <c r="AT172" i="2" s="1"/>
  <c r="AS2" i="2" a="1"/>
  <c r="AS2" i="2" s="1"/>
  <c r="AS188" i="2" a="1"/>
  <c r="AS188" i="2" s="1"/>
  <c r="AS184" i="2" a="1"/>
  <c r="AS184" i="2" s="1"/>
  <c r="AS178" i="2" a="1"/>
  <c r="AS178" i="2" s="1"/>
  <c r="AS177" i="2" a="1"/>
  <c r="AS177" i="2" s="1"/>
  <c r="AT176" i="2" a="1"/>
  <c r="AT176" i="2" s="1"/>
  <c r="AT175" i="2" a="1"/>
  <c r="AT175" i="2" s="1"/>
  <c r="AT174" i="2" a="1"/>
  <c r="AT174" i="2" s="1"/>
  <c r="AT170" i="2" a="1"/>
  <c r="AT170" i="2" s="1"/>
  <c r="AS163" i="2" a="1"/>
  <c r="AS163" i="2" s="1"/>
  <c r="AS159" i="2" a="1"/>
  <c r="AS159" i="2" s="1"/>
  <c r="AS155" i="2" a="1"/>
  <c r="AS155" i="2" s="1"/>
  <c r="AT2" i="2" a="1"/>
  <c r="AT2" i="2" s="1"/>
  <c r="AS187" i="2" a="1"/>
  <c r="AS187" i="2" s="1"/>
  <c r="AT186" i="2" a="1"/>
  <c r="AT186" i="2" s="1"/>
  <c r="AT185" i="2" a="1"/>
  <c r="AT185" i="2" s="1"/>
  <c r="AS183" i="2" a="1"/>
  <c r="AS183" i="2" s="1"/>
  <c r="AT182" i="2" a="1"/>
  <c r="AT182" i="2" s="1"/>
  <c r="AT181" i="2" a="1"/>
  <c r="AT181" i="2" s="1"/>
  <c r="AS176" i="2" a="1"/>
  <c r="AS176" i="2" s="1"/>
  <c r="AS175" i="2" a="1"/>
  <c r="AS175" i="2" s="1"/>
  <c r="AS174" i="2" a="1"/>
  <c r="AS174" i="2" s="1"/>
  <c r="AT169" i="2" a="1"/>
  <c r="AT169" i="2" s="1"/>
  <c r="AS162" i="2" a="1"/>
  <c r="AS162" i="2" s="1"/>
  <c r="AS158" i="2" a="1"/>
  <c r="AS158" i="2" s="1"/>
  <c r="AS154" i="2" a="1"/>
  <c r="AS154" i="2" s="1"/>
  <c r="AG201" i="2"/>
  <c r="B3" i="2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AG200" i="2"/>
  <c r="AG199" i="2"/>
  <c r="A3" i="2"/>
  <c r="C199" i="2"/>
  <c r="AF3" i="2"/>
  <c r="AF4" i="2" s="1"/>
  <c r="AF5" i="2" s="1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AF200" i="2"/>
  <c r="AN200" i="2" s="1"/>
  <c r="A201" i="2"/>
  <c r="I201" i="2" s="1"/>
  <c r="A199" i="2"/>
  <c r="I199" i="2" s="1"/>
  <c r="AG3" i="2"/>
  <c r="AG4" i="2" s="1"/>
  <c r="AG5" i="2" s="1"/>
  <c r="AF201" i="2"/>
  <c r="AN201" i="2" s="1"/>
  <c r="AF199" i="2"/>
  <c r="AN199" i="2" s="1"/>
  <c r="B200" i="2"/>
  <c r="AH3" i="2"/>
  <c r="AH4" i="2" s="1"/>
  <c r="AH5" i="2" s="1"/>
  <c r="AH6" i="2" s="1"/>
  <c r="AH7" i="2" s="1"/>
  <c r="AH8" i="2" s="1"/>
  <c r="AI38" i="2"/>
  <c r="A200" i="2"/>
  <c r="I200" i="2" s="1"/>
  <c r="C201" i="2"/>
  <c r="C43" i="2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D3" i="2"/>
  <c r="C194" i="2" l="1"/>
  <c r="C195" i="2" s="1"/>
  <c r="C196" i="2" s="1"/>
  <c r="C197" i="2" s="1"/>
  <c r="AM3" i="2"/>
  <c r="R17" i="1" s="1"/>
  <c r="AG6" i="2"/>
  <c r="AG7" i="2" s="1"/>
  <c r="AG8" i="2" s="1"/>
  <c r="AM5" i="2"/>
  <c r="R19" i="1" s="1"/>
  <c r="D5" i="2"/>
  <c r="AF6" i="2"/>
  <c r="D46" i="2"/>
  <c r="D45" i="2"/>
  <c r="H3" i="2"/>
  <c r="H17" i="1" s="1"/>
  <c r="AM4" i="2"/>
  <c r="R18" i="1" s="1"/>
  <c r="H13" i="2"/>
  <c r="H27" i="1" s="1"/>
  <c r="BM2" i="2" a="1"/>
  <c r="BM2" i="2" s="1"/>
  <c r="H8" i="2"/>
  <c r="H22" i="1" s="1"/>
  <c r="H7" i="2"/>
  <c r="H21" i="1" s="1"/>
  <c r="H6" i="2"/>
  <c r="H20" i="1" s="1"/>
  <c r="H12" i="2"/>
  <c r="H26" i="1" s="1"/>
  <c r="H11" i="2"/>
  <c r="H25" i="1" s="1"/>
  <c r="H10" i="2"/>
  <c r="H24" i="1" s="1"/>
  <c r="H5" i="2"/>
  <c r="H19" i="1" s="1"/>
  <c r="BN2" i="2" a="1"/>
  <c r="BN2" i="2" s="1"/>
  <c r="BN3" i="2" s="1" a="1"/>
  <c r="BN3" i="2" s="1"/>
  <c r="BN4" i="2" s="1" a="1"/>
  <c r="BN4" i="2" s="1"/>
  <c r="BN5" i="2" s="1" a="1"/>
  <c r="BN5" i="2" s="1"/>
  <c r="H14" i="2"/>
  <c r="H28" i="1" s="1"/>
  <c r="H9" i="2"/>
  <c r="H23" i="1" s="1"/>
  <c r="H4" i="2"/>
  <c r="H18" i="1" s="1"/>
  <c r="H15" i="2"/>
  <c r="H29" i="1" s="1"/>
  <c r="B17" i="2"/>
  <c r="H16" i="2"/>
  <c r="H30" i="1" s="1"/>
  <c r="AO199" i="2"/>
  <c r="AO201" i="2"/>
  <c r="AO200" i="2"/>
  <c r="J200" i="2"/>
  <c r="J199" i="2"/>
  <c r="J201" i="2"/>
  <c r="A4" i="2"/>
  <c r="A5" i="2" s="1"/>
  <c r="A6" i="2" s="1"/>
  <c r="AF7" i="2"/>
  <c r="AH9" i="2"/>
  <c r="AI19" i="2"/>
  <c r="AI39" i="2"/>
  <c r="AM7" i="2" l="1"/>
  <c r="R21" i="1" s="1"/>
  <c r="C198" i="2"/>
  <c r="AI4" i="2"/>
  <c r="AM6" i="2"/>
  <c r="R20" i="1" s="1"/>
  <c r="AI5" i="2"/>
  <c r="D47" i="2"/>
  <c r="BM3" i="2" a="1"/>
  <c r="BM3" i="2" s="1"/>
  <c r="AM8" i="2"/>
  <c r="R22" i="1" s="1"/>
  <c r="AG9" i="2"/>
  <c r="AG10" i="2" s="1"/>
  <c r="AG11" i="2" s="1"/>
  <c r="AG12" i="2" s="1"/>
  <c r="AG13" i="2" s="1"/>
  <c r="AG14" i="2" s="1"/>
  <c r="AG15" i="2" s="1"/>
  <c r="AG16" i="2" s="1"/>
  <c r="AG17" i="2" s="1"/>
  <c r="AG18" i="2" s="1"/>
  <c r="AG19" i="2" s="1"/>
  <c r="AG20" i="2" s="1"/>
  <c r="BN6" i="2" a="1"/>
  <c r="BN6" i="2" s="1"/>
  <c r="B18" i="2"/>
  <c r="H17" i="2"/>
  <c r="H31" i="1" s="1"/>
  <c r="A7" i="2"/>
  <c r="AF8" i="2"/>
  <c r="AH10" i="2"/>
  <c r="AI32" i="2"/>
  <c r="AI40" i="2"/>
  <c r="AI20" i="2"/>
  <c r="D6" i="2" l="1"/>
  <c r="AI6" i="2"/>
  <c r="D48" i="2"/>
  <c r="BM4" i="2" a="1"/>
  <c r="BM4" i="2" s="1"/>
  <c r="AM10" i="2"/>
  <c r="R24" i="1" s="1"/>
  <c r="AM9" i="2"/>
  <c r="R23" i="1" s="1"/>
  <c r="AG21" i="2"/>
  <c r="BN7" i="2" a="1"/>
  <c r="BN7" i="2" s="1"/>
  <c r="B19" i="2"/>
  <c r="H18" i="2"/>
  <c r="H32" i="1" s="1"/>
  <c r="D7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F9" i="2"/>
  <c r="AH11" i="2"/>
  <c r="AM11" i="2" s="1"/>
  <c r="R25" i="1" s="1"/>
  <c r="AI21" i="2"/>
  <c r="AI41" i="2"/>
  <c r="AI33" i="2"/>
  <c r="AI7" i="2" l="1"/>
  <c r="A23" i="2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D49" i="2"/>
  <c r="BM5" i="2" a="1"/>
  <c r="BM5" i="2" s="1"/>
  <c r="BN8" i="2" a="1"/>
  <c r="BN8" i="2" s="1"/>
  <c r="BN9" i="2" s="1" a="1"/>
  <c r="BN9" i="2" s="1"/>
  <c r="AG22" i="2"/>
  <c r="B20" i="2"/>
  <c r="H19" i="2"/>
  <c r="H33" i="1" s="1"/>
  <c r="D8" i="2"/>
  <c r="AF10" i="2"/>
  <c r="AH12" i="2"/>
  <c r="AM12" i="2" s="1"/>
  <c r="R26" i="1" s="1"/>
  <c r="AI42" i="2"/>
  <c r="AI34" i="2"/>
  <c r="AI22" i="2"/>
  <c r="A44" i="2" l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I35" i="2"/>
  <c r="AI36" i="2"/>
  <c r="AI8" i="2"/>
  <c r="D50" i="2"/>
  <c r="BM6" i="2" a="1"/>
  <c r="BM6" i="2" s="1"/>
  <c r="BN10" i="2" a="1"/>
  <c r="BN10" i="2" s="1"/>
  <c r="BN11" i="2" s="1" a="1"/>
  <c r="BN11" i="2" s="1"/>
  <c r="AG23" i="2"/>
  <c r="B21" i="2"/>
  <c r="H20" i="2"/>
  <c r="H34" i="1" s="1"/>
  <c r="D9" i="2"/>
  <c r="AF11" i="2"/>
  <c r="AH13" i="2"/>
  <c r="AM13" i="2" s="1"/>
  <c r="R27" i="1" s="1"/>
  <c r="AI23" i="2"/>
  <c r="AI44" i="2"/>
  <c r="AI43" i="2"/>
  <c r="AI9" i="2" l="1"/>
  <c r="H21" i="2"/>
  <c r="H35" i="1" s="1"/>
  <c r="B22" i="2"/>
  <c r="D51" i="2"/>
  <c r="A70" i="2"/>
  <c r="BM7" i="2" a="1"/>
  <c r="BM7" i="2" s="1"/>
  <c r="BN12" i="2" a="1"/>
  <c r="BN12" i="2" s="1"/>
  <c r="BN13" i="2" s="1" a="1"/>
  <c r="BN13" i="2" s="1"/>
  <c r="BN14" i="2" s="1" a="1"/>
  <c r="BN14" i="2" s="1"/>
  <c r="BN15" i="2" s="1" a="1"/>
  <c r="BN15" i="2" s="1"/>
  <c r="BN16" i="2" s="1" a="1"/>
  <c r="BN16" i="2" s="1"/>
  <c r="BN17" i="2" s="1" a="1"/>
  <c r="BN17" i="2" s="1"/>
  <c r="BN18" i="2" s="1" a="1"/>
  <c r="BN18" i="2" s="1"/>
  <c r="BN19" i="2" s="1" a="1"/>
  <c r="BN19" i="2" s="1"/>
  <c r="BN20" i="2" s="1" a="1"/>
  <c r="BN20" i="2" s="1"/>
  <c r="BN21" i="2" s="1" a="1"/>
  <c r="BN21" i="2" s="1"/>
  <c r="BN22" i="2" s="1" a="1"/>
  <c r="BN22" i="2" s="1"/>
  <c r="BN23" i="2" s="1" a="1"/>
  <c r="BN23" i="2" s="1"/>
  <c r="BN24" i="2" s="1" a="1"/>
  <c r="BN24" i="2" s="1"/>
  <c r="BN25" i="2" s="1" a="1"/>
  <c r="BN25" i="2" s="1"/>
  <c r="BN26" i="2" s="1" a="1"/>
  <c r="BN26" i="2" s="1"/>
  <c r="BN27" i="2" s="1" a="1"/>
  <c r="BN27" i="2" s="1"/>
  <c r="BN28" i="2" s="1" a="1"/>
  <c r="BN28" i="2" s="1"/>
  <c r="BN29" i="2" s="1" a="1"/>
  <c r="BN29" i="2" s="1"/>
  <c r="BN30" i="2" s="1" a="1"/>
  <c r="BN30" i="2" s="1"/>
  <c r="BN31" i="2" s="1" a="1"/>
  <c r="BN31" i="2" s="1"/>
  <c r="BN32" i="2" s="1" a="1"/>
  <c r="BN32" i="2" s="1"/>
  <c r="BN33" i="2" s="1" a="1"/>
  <c r="BN33" i="2" s="1"/>
  <c r="BN34" i="2" s="1" a="1"/>
  <c r="BN34" i="2" s="1"/>
  <c r="BN35" i="2" s="1" a="1"/>
  <c r="BN35" i="2" s="1"/>
  <c r="BN36" i="2" s="1" a="1"/>
  <c r="BN36" i="2" s="1"/>
  <c r="BN37" i="2" s="1" a="1"/>
  <c r="BN37" i="2" s="1"/>
  <c r="BN38" i="2" s="1" a="1"/>
  <c r="BN38" i="2" s="1"/>
  <c r="BN39" i="2" s="1" a="1"/>
  <c r="BN39" i="2" s="1"/>
  <c r="BN40" i="2" s="1" a="1"/>
  <c r="BN40" i="2" s="1"/>
  <c r="BN41" i="2" s="1" a="1"/>
  <c r="BN41" i="2" s="1"/>
  <c r="BN42" i="2" s="1" a="1"/>
  <c r="BN42" i="2" s="1"/>
  <c r="BN43" i="2" s="1" a="1"/>
  <c r="BN43" i="2" s="1"/>
  <c r="BN44" i="2" s="1" a="1"/>
  <c r="BN44" i="2" s="1"/>
  <c r="BN45" i="2" s="1" a="1"/>
  <c r="BN45" i="2" s="1"/>
  <c r="BN46" i="2" s="1" a="1"/>
  <c r="BN46" i="2" s="1"/>
  <c r="BN47" i="2" s="1" a="1"/>
  <c r="BN47" i="2" s="1"/>
  <c r="BN48" i="2" s="1" a="1"/>
  <c r="BN48" i="2" s="1"/>
  <c r="BN49" i="2" s="1" a="1"/>
  <c r="BN49" i="2" s="1"/>
  <c r="BN50" i="2" s="1" a="1"/>
  <c r="BN50" i="2" s="1"/>
  <c r="BN51" i="2" s="1" a="1"/>
  <c r="BN51" i="2" s="1"/>
  <c r="BN52" i="2" s="1" a="1"/>
  <c r="BN52" i="2" s="1"/>
  <c r="BN53" i="2" s="1" a="1"/>
  <c r="BN53" i="2" s="1"/>
  <c r="BN54" i="2" s="1" a="1"/>
  <c r="BN54" i="2" s="1"/>
  <c r="BN55" i="2" s="1" a="1"/>
  <c r="BN55" i="2" s="1"/>
  <c r="BN56" i="2" s="1" a="1"/>
  <c r="BN56" i="2" s="1"/>
  <c r="BN57" i="2" s="1" a="1"/>
  <c r="BN57" i="2" s="1"/>
  <c r="BN58" i="2" s="1" a="1"/>
  <c r="BN58" i="2" s="1"/>
  <c r="BN59" i="2" s="1" a="1"/>
  <c r="BN59" i="2" s="1"/>
  <c r="BN60" i="2" s="1" a="1"/>
  <c r="BN60" i="2" s="1"/>
  <c r="BN61" i="2" s="1" a="1"/>
  <c r="BN61" i="2" s="1"/>
  <c r="BN62" i="2" s="1" a="1"/>
  <c r="BN62" i="2" s="1"/>
  <c r="BN63" i="2" s="1" a="1"/>
  <c r="BN63" i="2" s="1"/>
  <c r="BN64" i="2" s="1" a="1"/>
  <c r="BN64" i="2" s="1"/>
  <c r="BN65" i="2" s="1" a="1"/>
  <c r="BN65" i="2" s="1"/>
  <c r="BN66" i="2" s="1" a="1"/>
  <c r="BN66" i="2" s="1"/>
  <c r="BN67" i="2" s="1" a="1"/>
  <c r="BN67" i="2" s="1"/>
  <c r="BN68" i="2" s="1" a="1"/>
  <c r="BN68" i="2" s="1"/>
  <c r="BN69" i="2" s="1" a="1"/>
  <c r="BN69" i="2" s="1"/>
  <c r="BN70" i="2" s="1" a="1"/>
  <c r="BN70" i="2" s="1"/>
  <c r="BN71" i="2" s="1" a="1"/>
  <c r="BN71" i="2" s="1"/>
  <c r="BN72" i="2" s="1" a="1"/>
  <c r="BN72" i="2" s="1"/>
  <c r="BN73" i="2" s="1" a="1"/>
  <c r="BN73" i="2" s="1"/>
  <c r="BN74" i="2" s="1" a="1"/>
  <c r="BN74" i="2" s="1"/>
  <c r="BN75" i="2" s="1" a="1"/>
  <c r="BN75" i="2" s="1"/>
  <c r="BN76" i="2" s="1" a="1"/>
  <c r="BN76" i="2" s="1"/>
  <c r="BN77" i="2" s="1" a="1"/>
  <c r="BN77" i="2" s="1"/>
  <c r="BN78" i="2" s="1" a="1"/>
  <c r="BN78" i="2" s="1"/>
  <c r="BN79" i="2" s="1" a="1"/>
  <c r="BN79" i="2" s="1"/>
  <c r="BN80" i="2" s="1" a="1"/>
  <c r="BN80" i="2" s="1"/>
  <c r="BN81" i="2" s="1" a="1"/>
  <c r="BN81" i="2" s="1"/>
  <c r="BN82" i="2" s="1" a="1"/>
  <c r="BN82" i="2" s="1"/>
  <c r="BN83" i="2" s="1" a="1"/>
  <c r="BN83" i="2" s="1"/>
  <c r="BN84" i="2" s="1" a="1"/>
  <c r="BN84" i="2" s="1"/>
  <c r="BN85" i="2" s="1" a="1"/>
  <c r="BN85" i="2" s="1"/>
  <c r="BN86" i="2" s="1" a="1"/>
  <c r="BN86" i="2" s="1"/>
  <c r="BN87" i="2" s="1" a="1"/>
  <c r="BN87" i="2" s="1"/>
  <c r="BN88" i="2" s="1" a="1"/>
  <c r="BN88" i="2" s="1"/>
  <c r="BN89" i="2" s="1" a="1"/>
  <c r="BN89" i="2" s="1"/>
  <c r="BN90" i="2" s="1" a="1"/>
  <c r="BN90" i="2" s="1"/>
  <c r="BN91" i="2" s="1" a="1"/>
  <c r="BN91" i="2" s="1"/>
  <c r="BN92" i="2" s="1" a="1"/>
  <c r="BN92" i="2" s="1"/>
  <c r="BN93" i="2" s="1" a="1"/>
  <c r="BN93" i="2" s="1"/>
  <c r="BN94" i="2" s="1" a="1"/>
  <c r="BN94" i="2" s="1"/>
  <c r="BN95" i="2" s="1" a="1"/>
  <c r="BN95" i="2" s="1"/>
  <c r="BN96" i="2" s="1" a="1"/>
  <c r="BN96" i="2" s="1"/>
  <c r="BN97" i="2" s="1" a="1"/>
  <c r="BN97" i="2" s="1"/>
  <c r="BN98" i="2" s="1" a="1"/>
  <c r="BN98" i="2" s="1"/>
  <c r="BN99" i="2" s="1" a="1"/>
  <c r="BN99" i="2" s="1"/>
  <c r="BN100" i="2" s="1" a="1"/>
  <c r="BN100" i="2" s="1"/>
  <c r="BN101" i="2" s="1" a="1"/>
  <c r="BN101" i="2" s="1"/>
  <c r="BN102" i="2" s="1" a="1"/>
  <c r="BN102" i="2" s="1"/>
  <c r="BN103" i="2" s="1" a="1"/>
  <c r="BN103" i="2" s="1"/>
  <c r="BN104" i="2" s="1" a="1"/>
  <c r="BN104" i="2" s="1"/>
  <c r="BN105" i="2" s="1" a="1"/>
  <c r="BN105" i="2" s="1"/>
  <c r="BN106" i="2" s="1" a="1"/>
  <c r="BN106" i="2" s="1"/>
  <c r="BN107" i="2" s="1" a="1"/>
  <c r="BN107" i="2" s="1"/>
  <c r="BN108" i="2" s="1" a="1"/>
  <c r="BN108" i="2" s="1"/>
  <c r="BN109" i="2" s="1" a="1"/>
  <c r="BN109" i="2" s="1"/>
  <c r="BN110" i="2" s="1" a="1"/>
  <c r="BN110" i="2" s="1"/>
  <c r="BN111" i="2" s="1" a="1"/>
  <c r="BN111" i="2" s="1"/>
  <c r="BN112" i="2" s="1" a="1"/>
  <c r="BN112" i="2" s="1"/>
  <c r="BN113" i="2" s="1" a="1"/>
  <c r="BN113" i="2" s="1"/>
  <c r="BN114" i="2" s="1" a="1"/>
  <c r="BN114" i="2" s="1"/>
  <c r="BN115" i="2" s="1" a="1"/>
  <c r="BN115" i="2" s="1"/>
  <c r="BN116" i="2" s="1" a="1"/>
  <c r="BN116" i="2" s="1"/>
  <c r="BN117" i="2" s="1" a="1"/>
  <c r="BN117" i="2" s="1"/>
  <c r="BN118" i="2" s="1" a="1"/>
  <c r="BN118" i="2" s="1"/>
  <c r="BN119" i="2" s="1" a="1"/>
  <c r="BN119" i="2" s="1"/>
  <c r="BN120" i="2" s="1" a="1"/>
  <c r="BN120" i="2" s="1"/>
  <c r="BN121" i="2" s="1" a="1"/>
  <c r="BN121" i="2" s="1"/>
  <c r="BN122" i="2" s="1" a="1"/>
  <c r="BN122" i="2" s="1"/>
  <c r="BN123" i="2" s="1" a="1"/>
  <c r="BN123" i="2" s="1"/>
  <c r="BN124" i="2" s="1" a="1"/>
  <c r="BN124" i="2" s="1"/>
  <c r="BN125" i="2" s="1" a="1"/>
  <c r="BN125" i="2" s="1"/>
  <c r="BN126" i="2" s="1" a="1"/>
  <c r="BN126" i="2" s="1"/>
  <c r="BN127" i="2" s="1" a="1"/>
  <c r="BN127" i="2" s="1"/>
  <c r="BN128" i="2" s="1" a="1"/>
  <c r="BN128" i="2" s="1"/>
  <c r="BN129" i="2" s="1" a="1"/>
  <c r="BN129" i="2" s="1"/>
  <c r="BN130" i="2" s="1" a="1"/>
  <c r="BN130" i="2" s="1"/>
  <c r="BN131" i="2" s="1" a="1"/>
  <c r="BN131" i="2" s="1"/>
  <c r="BN132" i="2" s="1" a="1"/>
  <c r="BN132" i="2" s="1"/>
  <c r="BN133" i="2" s="1" a="1"/>
  <c r="BN133" i="2" s="1"/>
  <c r="BN134" i="2" s="1" a="1"/>
  <c r="BN134" i="2" s="1"/>
  <c r="BN135" i="2" s="1" a="1"/>
  <c r="BN135" i="2" s="1"/>
  <c r="BN136" i="2" s="1" a="1"/>
  <c r="BN136" i="2" s="1"/>
  <c r="BN137" i="2" s="1" a="1"/>
  <c r="BN137" i="2" s="1"/>
  <c r="BN138" i="2" s="1" a="1"/>
  <c r="BN138" i="2" s="1"/>
  <c r="BN139" i="2" s="1" a="1"/>
  <c r="BN139" i="2" s="1"/>
  <c r="BN140" i="2" s="1" a="1"/>
  <c r="BN140" i="2" s="1"/>
  <c r="BN141" i="2" s="1" a="1"/>
  <c r="BN141" i="2" s="1"/>
  <c r="BN142" i="2" s="1" a="1"/>
  <c r="BN142" i="2" s="1"/>
  <c r="BN143" i="2" s="1" a="1"/>
  <c r="BN143" i="2" s="1"/>
  <c r="BN144" i="2" s="1" a="1"/>
  <c r="BN144" i="2" s="1"/>
  <c r="BN145" i="2" s="1" a="1"/>
  <c r="BN145" i="2" s="1"/>
  <c r="BN146" i="2" s="1" a="1"/>
  <c r="BN146" i="2" s="1"/>
  <c r="BN147" i="2" s="1" a="1"/>
  <c r="BN147" i="2" s="1"/>
  <c r="BN148" i="2" s="1" a="1"/>
  <c r="BN148" i="2" s="1"/>
  <c r="BN149" i="2" s="1" a="1"/>
  <c r="BN149" i="2" s="1"/>
  <c r="BN150" i="2" s="1" a="1"/>
  <c r="BN150" i="2" s="1"/>
  <c r="BN151" i="2" s="1" a="1"/>
  <c r="BN151" i="2" s="1"/>
  <c r="BN152" i="2" s="1" a="1"/>
  <c r="BN152" i="2" s="1"/>
  <c r="BN153" i="2" s="1" a="1"/>
  <c r="BN153" i="2" s="1"/>
  <c r="BN154" i="2" s="1" a="1"/>
  <c r="BN154" i="2" s="1"/>
  <c r="BN155" i="2" s="1" a="1"/>
  <c r="BN155" i="2" s="1"/>
  <c r="BN156" i="2" s="1" a="1"/>
  <c r="BN156" i="2" s="1"/>
  <c r="BN157" i="2" s="1" a="1"/>
  <c r="BN157" i="2" s="1"/>
  <c r="BN158" i="2" s="1" a="1"/>
  <c r="BN158" i="2" s="1"/>
  <c r="BN159" i="2" s="1" a="1"/>
  <c r="BN159" i="2" s="1"/>
  <c r="BN160" i="2" s="1" a="1"/>
  <c r="BN160" i="2" s="1"/>
  <c r="BN161" i="2" s="1" a="1"/>
  <c r="BN161" i="2" s="1"/>
  <c r="BN162" i="2" s="1" a="1"/>
  <c r="BN162" i="2" s="1"/>
  <c r="BN163" i="2" s="1" a="1"/>
  <c r="BN163" i="2" s="1"/>
  <c r="BN164" i="2" s="1" a="1"/>
  <c r="BN164" i="2" s="1"/>
  <c r="BN165" i="2" s="1" a="1"/>
  <c r="BN165" i="2" s="1"/>
  <c r="BN166" i="2" s="1" a="1"/>
  <c r="BN166" i="2" s="1"/>
  <c r="BN167" i="2" s="1" a="1"/>
  <c r="BN167" i="2" s="1"/>
  <c r="BN168" i="2" s="1" a="1"/>
  <c r="BN168" i="2" s="1"/>
  <c r="BN169" i="2" s="1" a="1"/>
  <c r="BN169" i="2" s="1"/>
  <c r="BN170" i="2" s="1" a="1"/>
  <c r="BN170" i="2" s="1"/>
  <c r="BN171" i="2" s="1" a="1"/>
  <c r="BN171" i="2" s="1"/>
  <c r="BN172" i="2" s="1" a="1"/>
  <c r="BN172" i="2" s="1"/>
  <c r="BN173" i="2" s="1" a="1"/>
  <c r="BN173" i="2" s="1"/>
  <c r="BN174" i="2" s="1" a="1"/>
  <c r="BN174" i="2" s="1"/>
  <c r="BN175" i="2" s="1" a="1"/>
  <c r="BN175" i="2" s="1"/>
  <c r="BN176" i="2" s="1" a="1"/>
  <c r="BN176" i="2" s="1"/>
  <c r="BN177" i="2" s="1" a="1"/>
  <c r="BN177" i="2" s="1"/>
  <c r="BN178" i="2" s="1" a="1"/>
  <c r="BN178" i="2" s="1"/>
  <c r="BN179" i="2" s="1" a="1"/>
  <c r="BN179" i="2" s="1"/>
  <c r="BN180" i="2" s="1" a="1"/>
  <c r="BN180" i="2" s="1"/>
  <c r="BN181" i="2" s="1" a="1"/>
  <c r="BN181" i="2" s="1"/>
  <c r="BN182" i="2" s="1" a="1"/>
  <c r="BN182" i="2" s="1"/>
  <c r="BN183" i="2" s="1" a="1"/>
  <c r="BN183" i="2" s="1"/>
  <c r="BN184" i="2" s="1" a="1"/>
  <c r="BN184" i="2" s="1"/>
  <c r="BN185" i="2" s="1" a="1"/>
  <c r="BN185" i="2" s="1"/>
  <c r="BN186" i="2" s="1" a="1"/>
  <c r="BN186" i="2" s="1"/>
  <c r="BN187" i="2" s="1" a="1"/>
  <c r="BN187" i="2" s="1"/>
  <c r="BN188" i="2" s="1" a="1"/>
  <c r="BN188" i="2" s="1"/>
  <c r="BN189" i="2" s="1" a="1"/>
  <c r="BN189" i="2" s="1"/>
  <c r="BN190" i="2" s="1" a="1"/>
  <c r="BN190" i="2" s="1"/>
  <c r="BN191" i="2" s="1" a="1"/>
  <c r="BN191" i="2" s="1"/>
  <c r="BN192" i="2" s="1" a="1"/>
  <c r="BN192" i="2" s="1"/>
  <c r="BN193" i="2" s="1" a="1"/>
  <c r="BN193" i="2" s="1"/>
  <c r="BN194" i="2" s="1" a="1"/>
  <c r="BN194" i="2" s="1"/>
  <c r="BN195" i="2" s="1" a="1"/>
  <c r="BN195" i="2" s="1"/>
  <c r="BN196" i="2" s="1" a="1"/>
  <c r="BN196" i="2" s="1"/>
  <c r="BN197" i="2" s="1" a="1"/>
  <c r="BN197" i="2" s="1"/>
  <c r="BN198" i="2" s="1" a="1"/>
  <c r="BN198" i="2" s="1"/>
  <c r="BN199" i="2" s="1" a="1"/>
  <c r="BN199" i="2" s="1"/>
  <c r="BN200" i="2" s="1" a="1"/>
  <c r="BN200" i="2" s="1"/>
  <c r="BN201" i="2" s="1" a="1"/>
  <c r="BN201" i="2" s="1"/>
  <c r="AG24" i="2"/>
  <c r="D10" i="2"/>
  <c r="AF12" i="2"/>
  <c r="AH14" i="2"/>
  <c r="AM14" i="2" s="1"/>
  <c r="R28" i="1" s="1"/>
  <c r="AI24" i="2"/>
  <c r="AI10" i="2" l="1"/>
  <c r="H22" i="2"/>
  <c r="H36" i="1" s="1"/>
  <c r="B23" i="2"/>
  <c r="D52" i="2"/>
  <c r="A71" i="2"/>
  <c r="BM8" i="2" a="1"/>
  <c r="BM8" i="2" s="1"/>
  <c r="AG25" i="2"/>
  <c r="D11" i="2"/>
  <c r="D31" i="2"/>
  <c r="AF13" i="2"/>
  <c r="AH15" i="2"/>
  <c r="AI25" i="2"/>
  <c r="AM15" i="2" l="1"/>
  <c r="R29" i="1" s="1"/>
  <c r="AH16" i="2"/>
  <c r="AI26" i="2"/>
  <c r="AI11" i="2"/>
  <c r="B24" i="2"/>
  <c r="H23" i="2"/>
  <c r="H37" i="1" s="1"/>
  <c r="D53" i="2"/>
  <c r="A72" i="2"/>
  <c r="BM9" i="2" a="1"/>
  <c r="BM9" i="2" s="1"/>
  <c r="BM10" i="2" s="1" a="1"/>
  <c r="BM10" i="2" s="1"/>
  <c r="AG26" i="2"/>
  <c r="D32" i="2"/>
  <c r="D12" i="2"/>
  <c r="AF14" i="2"/>
  <c r="AG27" i="2" l="1"/>
  <c r="AG28" i="2" s="1"/>
  <c r="AG29" i="2" s="1"/>
  <c r="AG30" i="2" s="1"/>
  <c r="AG31" i="2" s="1"/>
  <c r="AG32" i="2" s="1"/>
  <c r="AI27" i="2"/>
  <c r="AH17" i="2"/>
  <c r="AM16" i="2"/>
  <c r="R30" i="1" s="1"/>
  <c r="AI12" i="2"/>
  <c r="H24" i="2"/>
  <c r="H38" i="1" s="1"/>
  <c r="B25" i="2"/>
  <c r="D54" i="2"/>
  <c r="A73" i="2"/>
  <c r="BM11" i="2" a="1"/>
  <c r="BM11" i="2" s="1"/>
  <c r="BM12" i="2" s="1" a="1"/>
  <c r="BM12" i="2" s="1"/>
  <c r="D13" i="2"/>
  <c r="D33" i="2"/>
  <c r="AF15" i="2"/>
  <c r="AF16" i="2" s="1"/>
  <c r="AF17" i="2" s="1"/>
  <c r="AF18" i="2" s="1"/>
  <c r="AF19" i="2" s="1"/>
  <c r="AF20" i="2" s="1"/>
  <c r="AF21" i="2" s="1"/>
  <c r="AF22" i="2" s="1"/>
  <c r="AF23" i="2" s="1"/>
  <c r="AF24" i="2" s="1"/>
  <c r="AF25" i="2" s="1"/>
  <c r="AF26" i="2" s="1"/>
  <c r="AF27" i="2" s="1"/>
  <c r="AF28" i="2" s="1"/>
  <c r="AF29" i="2" s="1"/>
  <c r="AF30" i="2" s="1"/>
  <c r="AF31" i="2" s="1"/>
  <c r="AF32" i="2" s="1"/>
  <c r="AF33" i="2" s="1"/>
  <c r="AF34" i="2" s="1"/>
  <c r="AF35" i="2" s="1"/>
  <c r="AF36" i="2" s="1"/>
  <c r="AF37" i="2" s="1"/>
  <c r="AF38" i="2" s="1"/>
  <c r="AF39" i="2" s="1"/>
  <c r="AF40" i="2" s="1"/>
  <c r="AF41" i="2" s="1"/>
  <c r="AF42" i="2" s="1"/>
  <c r="AF43" i="2" s="1"/>
  <c r="AF44" i="2" s="1"/>
  <c r="AF45" i="2" s="1"/>
  <c r="AF46" i="2" s="1"/>
  <c r="AF47" i="2" s="1"/>
  <c r="AF48" i="2" s="1"/>
  <c r="AF49" i="2" s="1"/>
  <c r="AF50" i="2" s="1"/>
  <c r="AF51" i="2" s="1"/>
  <c r="AF52" i="2" s="1"/>
  <c r="AF53" i="2" s="1"/>
  <c r="AF54" i="2" s="1"/>
  <c r="AF55" i="2" s="1"/>
  <c r="AF56" i="2" s="1"/>
  <c r="AF57" i="2" s="1"/>
  <c r="AF58" i="2" s="1"/>
  <c r="AF59" i="2" s="1"/>
  <c r="AF60" i="2" s="1"/>
  <c r="AF61" i="2" s="1"/>
  <c r="AF62" i="2" s="1"/>
  <c r="AF63" i="2" s="1"/>
  <c r="AF64" i="2" s="1"/>
  <c r="AF65" i="2" s="1"/>
  <c r="AF66" i="2" s="1"/>
  <c r="AF67" i="2" s="1"/>
  <c r="AF68" i="2" s="1"/>
  <c r="AF69" i="2" s="1"/>
  <c r="AF70" i="2" s="1"/>
  <c r="AF71" i="2" s="1"/>
  <c r="AF72" i="2" s="1"/>
  <c r="AF73" i="2" s="1"/>
  <c r="AF74" i="2" s="1"/>
  <c r="AF75" i="2" s="1"/>
  <c r="AF76" i="2" s="1"/>
  <c r="AF77" i="2" s="1"/>
  <c r="AF78" i="2" s="1"/>
  <c r="AF79" i="2" s="1"/>
  <c r="AF80" i="2" s="1"/>
  <c r="AF81" i="2" s="1"/>
  <c r="AF82" i="2" s="1"/>
  <c r="AF83" i="2" s="1"/>
  <c r="AF84" i="2" s="1"/>
  <c r="AF85" i="2" s="1"/>
  <c r="AF86" i="2" s="1"/>
  <c r="AF87" i="2" s="1"/>
  <c r="AF88" i="2" s="1"/>
  <c r="AF89" i="2" s="1"/>
  <c r="AF90" i="2" s="1"/>
  <c r="AF91" i="2" s="1"/>
  <c r="AF92" i="2" s="1"/>
  <c r="AF93" i="2" s="1"/>
  <c r="AF94" i="2" s="1"/>
  <c r="AF95" i="2" s="1"/>
  <c r="AF96" i="2" s="1"/>
  <c r="AF97" i="2" s="1"/>
  <c r="AF98" i="2" s="1"/>
  <c r="AF99" i="2" s="1"/>
  <c r="AF100" i="2" s="1"/>
  <c r="AF101" i="2" s="1"/>
  <c r="AF102" i="2" s="1"/>
  <c r="AF103" i="2" s="1"/>
  <c r="AF104" i="2" s="1"/>
  <c r="AF105" i="2" s="1"/>
  <c r="AF106" i="2" s="1"/>
  <c r="AF107" i="2" s="1"/>
  <c r="AF108" i="2" s="1"/>
  <c r="AF109" i="2" s="1"/>
  <c r="AF110" i="2" s="1"/>
  <c r="AF111" i="2" s="1"/>
  <c r="AF112" i="2" s="1"/>
  <c r="AF113" i="2" s="1"/>
  <c r="AF114" i="2" s="1"/>
  <c r="AF115" i="2" s="1"/>
  <c r="AF116" i="2" s="1"/>
  <c r="AF117" i="2" s="1"/>
  <c r="AF118" i="2" s="1"/>
  <c r="AF119" i="2" s="1"/>
  <c r="AF120" i="2" s="1"/>
  <c r="AF121" i="2" s="1"/>
  <c r="AF122" i="2" s="1"/>
  <c r="AF123" i="2" s="1"/>
  <c r="AF124" i="2" s="1"/>
  <c r="AF125" i="2" s="1"/>
  <c r="AF126" i="2" s="1"/>
  <c r="AF127" i="2" s="1"/>
  <c r="AF128" i="2" s="1"/>
  <c r="AF129" i="2" s="1"/>
  <c r="AF130" i="2" s="1"/>
  <c r="AF131" i="2" s="1"/>
  <c r="AF132" i="2" s="1"/>
  <c r="AF133" i="2" s="1"/>
  <c r="AF134" i="2" s="1"/>
  <c r="AF135" i="2" s="1"/>
  <c r="AF136" i="2" s="1"/>
  <c r="AF137" i="2" s="1"/>
  <c r="AF138" i="2" s="1"/>
  <c r="AF139" i="2" s="1"/>
  <c r="AF140" i="2" s="1"/>
  <c r="AF141" i="2" s="1"/>
  <c r="AF142" i="2" s="1"/>
  <c r="AF143" i="2" s="1"/>
  <c r="AF144" i="2" s="1"/>
  <c r="AF145" i="2" s="1"/>
  <c r="AF146" i="2" s="1"/>
  <c r="AF147" i="2" s="1"/>
  <c r="AF148" i="2" s="1"/>
  <c r="AF149" i="2" s="1"/>
  <c r="AF150" i="2" s="1"/>
  <c r="AF151" i="2" s="1"/>
  <c r="AF152" i="2" s="1"/>
  <c r="AF153" i="2" s="1"/>
  <c r="AF154" i="2" s="1"/>
  <c r="AF155" i="2" s="1"/>
  <c r="AF156" i="2" s="1"/>
  <c r="AF157" i="2" s="1"/>
  <c r="AF158" i="2" s="1"/>
  <c r="AF159" i="2" s="1"/>
  <c r="AF160" i="2" s="1"/>
  <c r="AF161" i="2" s="1"/>
  <c r="AF162" i="2" s="1"/>
  <c r="AF163" i="2" s="1"/>
  <c r="AF164" i="2" s="1"/>
  <c r="AF165" i="2" s="1"/>
  <c r="AF166" i="2" s="1"/>
  <c r="AF167" i="2" s="1"/>
  <c r="AF168" i="2" s="1"/>
  <c r="AF169" i="2" s="1"/>
  <c r="AF170" i="2" s="1"/>
  <c r="AF171" i="2" s="1"/>
  <c r="AF172" i="2" s="1"/>
  <c r="AF173" i="2" s="1"/>
  <c r="AF174" i="2" s="1"/>
  <c r="AF175" i="2" s="1"/>
  <c r="AF176" i="2" s="1"/>
  <c r="AF177" i="2" s="1"/>
  <c r="AF178" i="2" s="1"/>
  <c r="AF179" i="2" s="1"/>
  <c r="AF180" i="2" s="1"/>
  <c r="AF181" i="2" s="1"/>
  <c r="AF182" i="2" s="1"/>
  <c r="AF183" i="2" s="1"/>
  <c r="AF184" i="2" s="1"/>
  <c r="AF185" i="2" s="1"/>
  <c r="AF186" i="2" s="1"/>
  <c r="AF187" i="2" s="1"/>
  <c r="AF188" i="2" s="1"/>
  <c r="AF189" i="2" s="1"/>
  <c r="AF190" i="2" s="1"/>
  <c r="AF191" i="2" s="1"/>
  <c r="AF192" i="2" s="1"/>
  <c r="AF193" i="2" s="1"/>
  <c r="AF194" i="2" s="1"/>
  <c r="AF195" i="2" s="1"/>
  <c r="AF196" i="2" s="1"/>
  <c r="AF197" i="2" s="1"/>
  <c r="AF198" i="2" s="1"/>
  <c r="AG33" i="2" l="1"/>
  <c r="AG34" i="2" s="1"/>
  <c r="AH18" i="2"/>
  <c r="AM17" i="2"/>
  <c r="R31" i="1" s="1"/>
  <c r="AI28" i="2"/>
  <c r="AI13" i="2"/>
  <c r="B26" i="2"/>
  <c r="H25" i="2"/>
  <c r="H39" i="1" s="1"/>
  <c r="D55" i="2"/>
  <c r="A74" i="2"/>
  <c r="BM13" i="2" a="1"/>
  <c r="BM13" i="2" s="1"/>
  <c r="BM14" i="2" s="1" a="1"/>
  <c r="BM14" i="2" s="1"/>
  <c r="D34" i="2"/>
  <c r="AQ2" i="2" a="1"/>
  <c r="AQ2" i="2" s="1"/>
  <c r="D14" i="2"/>
  <c r="AQ122" i="2" a="1"/>
  <c r="AQ122" i="2" s="1"/>
  <c r="AQ156" i="2" a="1"/>
  <c r="AQ156" i="2" s="1"/>
  <c r="AQ201" i="2" a="1"/>
  <c r="AQ201" i="2" s="1"/>
  <c r="AQ41" i="2" a="1"/>
  <c r="AQ41" i="2" s="1"/>
  <c r="AQ86" i="2" a="1"/>
  <c r="AQ86" i="2" s="1"/>
  <c r="AQ131" i="2" a="1"/>
  <c r="AQ131" i="2" s="1"/>
  <c r="AQ144" i="2" a="1"/>
  <c r="AQ144" i="2" s="1"/>
  <c r="AQ59" i="2" a="1"/>
  <c r="AQ59" i="2" s="1"/>
  <c r="AQ8" i="2" a="1"/>
  <c r="AQ8" i="2" s="1"/>
  <c r="AQ108" i="2" a="1"/>
  <c r="AQ108" i="2" s="1"/>
  <c r="AQ124" i="2" a="1"/>
  <c r="AQ124" i="2" s="1"/>
  <c r="AQ130" i="2" a="1"/>
  <c r="AQ130" i="2" s="1"/>
  <c r="AQ26" i="2" a="1"/>
  <c r="AQ26" i="2" s="1"/>
  <c r="AQ85" i="2" a="1"/>
  <c r="AQ85" i="2" s="1"/>
  <c r="AQ105" i="2" a="1"/>
  <c r="AQ105" i="2" s="1"/>
  <c r="AQ170" i="2" a="1"/>
  <c r="AQ170" i="2" s="1"/>
  <c r="AQ17" i="2" a="1"/>
  <c r="AQ17" i="2" s="1"/>
  <c r="AQ71" i="2" a="1"/>
  <c r="AQ71" i="2" s="1"/>
  <c r="AQ54" i="2" a="1"/>
  <c r="AQ54" i="2" s="1"/>
  <c r="AQ195" i="2" a="1"/>
  <c r="AQ195" i="2" s="1"/>
  <c r="AQ158" i="2" a="1"/>
  <c r="AQ158" i="2" s="1"/>
  <c r="AQ78" i="2" a="1"/>
  <c r="AQ78" i="2" s="1"/>
  <c r="AQ63" i="2" a="1"/>
  <c r="AQ63" i="2" s="1"/>
  <c r="AQ136" i="2" a="1"/>
  <c r="AQ136" i="2" s="1"/>
  <c r="AQ196" i="2" a="1"/>
  <c r="AQ196" i="2" s="1"/>
  <c r="AQ134" i="2" a="1"/>
  <c r="AQ134" i="2" s="1"/>
  <c r="AQ55" i="2" a="1"/>
  <c r="AQ55" i="2" s="1"/>
  <c r="AQ31" i="2" a="1"/>
  <c r="AQ31" i="2" s="1"/>
  <c r="AQ36" i="2" a="1"/>
  <c r="AQ36" i="2" s="1"/>
  <c r="AQ94" i="2" a="1"/>
  <c r="AQ94" i="2" s="1"/>
  <c r="AQ141" i="2" a="1"/>
  <c r="AQ141" i="2" s="1"/>
  <c r="AQ75" i="2" a="1"/>
  <c r="AQ75" i="2" s="1"/>
  <c r="AQ56" i="2" a="1"/>
  <c r="AQ56" i="2" s="1"/>
  <c r="AQ151" i="2" a="1"/>
  <c r="AQ151" i="2" s="1"/>
  <c r="AQ164" i="2" a="1"/>
  <c r="AQ164" i="2" s="1"/>
  <c r="AQ129" i="2" a="1"/>
  <c r="AQ129" i="2" s="1"/>
  <c r="AQ45" i="2" a="1"/>
  <c r="AQ45" i="2" s="1"/>
  <c r="AQ95" i="2" a="1"/>
  <c r="AQ95" i="2" s="1"/>
  <c r="AQ181" i="2" a="1"/>
  <c r="AQ181" i="2" s="1"/>
  <c r="AQ82" i="2" a="1"/>
  <c r="AQ82" i="2" s="1"/>
  <c r="AQ67" i="2" a="1"/>
  <c r="AQ67" i="2" s="1"/>
  <c r="AQ138" i="2" a="1"/>
  <c r="AQ138" i="2" s="1"/>
  <c r="AQ30" i="2" a="1"/>
  <c r="AQ30" i="2" s="1"/>
  <c r="AQ6" i="2" a="1"/>
  <c r="AQ6" i="2" s="1"/>
  <c r="AQ38" i="2" a="1"/>
  <c r="AQ38" i="2" s="1"/>
  <c r="AQ98" i="2" a="1"/>
  <c r="AQ98" i="2" s="1"/>
  <c r="AQ126" i="2" a="1"/>
  <c r="AQ126" i="2" s="1"/>
  <c r="AQ24" i="2" a="1"/>
  <c r="AQ24" i="2" s="1"/>
  <c r="AQ58" i="2" a="1"/>
  <c r="AQ58" i="2" s="1"/>
  <c r="AQ101" i="2" a="1"/>
  <c r="AQ101" i="2" s="1"/>
  <c r="AQ159" i="2" a="1"/>
  <c r="AQ159" i="2" s="1"/>
  <c r="AQ182" i="2" a="1"/>
  <c r="AQ182" i="2" s="1"/>
  <c r="AQ15" i="2" a="1"/>
  <c r="AQ15" i="2" s="1"/>
  <c r="AQ110" i="2" a="1"/>
  <c r="AQ110" i="2" s="1"/>
  <c r="AQ99" i="2" a="1"/>
  <c r="AQ99" i="2" s="1"/>
  <c r="AQ200" i="2" a="1"/>
  <c r="AQ200" i="2" s="1"/>
  <c r="AQ35" i="2" a="1"/>
  <c r="AQ35" i="2" s="1"/>
  <c r="AQ40" i="2" a="1"/>
  <c r="AQ40" i="2" s="1"/>
  <c r="AQ102" i="2" a="1"/>
  <c r="AQ102" i="2" s="1"/>
  <c r="AQ132" i="2" a="1"/>
  <c r="AQ132" i="2" s="1"/>
  <c r="AQ53" i="2" a="1"/>
  <c r="AQ53" i="2" s="1"/>
  <c r="AQ29" i="2" a="1"/>
  <c r="AQ29" i="2" s="1"/>
  <c r="AQ96" i="2" a="1"/>
  <c r="AQ96" i="2" s="1"/>
  <c r="AQ172" i="2" a="1"/>
  <c r="AQ172" i="2" s="1"/>
  <c r="AQ137" i="2" a="1"/>
  <c r="AQ137" i="2" s="1"/>
  <c r="AQ20" i="2" a="1"/>
  <c r="AQ20" i="2" s="1"/>
  <c r="AQ73" i="2" a="1"/>
  <c r="AQ73" i="2" s="1"/>
  <c r="AQ147" i="2" a="1"/>
  <c r="AQ147" i="2" s="1"/>
  <c r="AQ160" i="2" a="1"/>
  <c r="AQ160" i="2" s="1"/>
  <c r="AQ11" i="2" a="1"/>
  <c r="AQ11" i="2" s="1"/>
  <c r="AQ16" i="2" a="1"/>
  <c r="AQ16" i="2" s="1"/>
  <c r="AQ91" i="2" a="1"/>
  <c r="AQ91" i="2" s="1"/>
  <c r="AQ189" i="2" a="1"/>
  <c r="AQ189" i="2" s="1"/>
  <c r="AQ146" i="2" a="1"/>
  <c r="AQ146" i="2" s="1"/>
  <c r="AQ34" i="2" a="1"/>
  <c r="AQ34" i="2" s="1"/>
  <c r="AQ165" i="2" a="1"/>
  <c r="AQ165" i="2" s="1"/>
  <c r="AQ66" i="2" a="1"/>
  <c r="AQ66" i="2" s="1"/>
  <c r="AQ76" i="2" a="1"/>
  <c r="AQ76" i="2" s="1"/>
  <c r="AQ179" i="2" a="1"/>
  <c r="AQ179" i="2" s="1"/>
  <c r="AQ22" i="2" a="1"/>
  <c r="AQ22" i="2" s="1"/>
  <c r="AQ77" i="2" a="1"/>
  <c r="AQ77" i="2" s="1"/>
  <c r="AQ93" i="2" a="1"/>
  <c r="AQ93" i="2" s="1"/>
  <c r="AQ119" i="2" a="1"/>
  <c r="AQ119" i="2" s="1"/>
  <c r="AQ167" i="2" a="1"/>
  <c r="AQ167" i="2" s="1"/>
  <c r="AQ186" i="2" a="1"/>
  <c r="AQ186" i="2" s="1"/>
  <c r="AQ50" i="2" a="1"/>
  <c r="AQ50" i="2" s="1"/>
  <c r="AQ191" i="2" a="1"/>
  <c r="AQ191" i="2" s="1"/>
  <c r="AQ150" i="2" a="1"/>
  <c r="AQ150" i="2" s="1"/>
  <c r="AQ18" i="2" a="1"/>
  <c r="AQ18" i="2" s="1"/>
  <c r="AQ140" i="2" a="1"/>
  <c r="AQ140" i="2" s="1"/>
  <c r="AQ57" i="2" a="1"/>
  <c r="AQ57" i="2" s="1"/>
  <c r="AQ33" i="2" a="1"/>
  <c r="AQ33" i="2" s="1"/>
  <c r="AQ70" i="2" a="1"/>
  <c r="AQ70" i="2" s="1"/>
  <c r="AQ80" i="2" a="1"/>
  <c r="AQ80" i="2" s="1"/>
  <c r="AQ128" i="2" a="1"/>
  <c r="AQ128" i="2" s="1"/>
  <c r="AQ51" i="2" a="1"/>
  <c r="AQ51" i="2" s="1"/>
  <c r="AQ81" i="2" a="1"/>
  <c r="AQ81" i="2" s="1"/>
  <c r="AQ155" i="2" a="1"/>
  <c r="AQ155" i="2" s="1"/>
  <c r="AQ168" i="2" a="1"/>
  <c r="AQ168" i="2" s="1"/>
  <c r="AQ171" i="2" a="1"/>
  <c r="AQ171" i="2" s="1"/>
  <c r="AQ133" i="2" a="1"/>
  <c r="AQ133" i="2" s="1"/>
  <c r="AQ47" i="2" a="1"/>
  <c r="AQ47" i="2" s="1"/>
  <c r="AQ52" i="2" a="1"/>
  <c r="AQ52" i="2" s="1"/>
  <c r="AQ193" i="2" a="1"/>
  <c r="AQ193" i="2" s="1"/>
  <c r="AQ173" i="2" a="1"/>
  <c r="AQ173" i="2" s="1"/>
  <c r="AQ74" i="2" a="1"/>
  <c r="AQ74" i="2" s="1"/>
  <c r="AQ84" i="2" a="1"/>
  <c r="AQ84" i="2" s="1"/>
  <c r="AQ120" i="2" a="1"/>
  <c r="AQ120" i="2" s="1"/>
  <c r="AQ194" i="2" a="1"/>
  <c r="AQ194" i="2" s="1"/>
  <c r="AQ161" i="2" a="1"/>
  <c r="AQ161" i="2" s="1"/>
  <c r="AQ92" i="2" a="1"/>
  <c r="AQ92" i="2" s="1"/>
  <c r="AQ90" i="2" a="1"/>
  <c r="AQ90" i="2" s="1"/>
  <c r="AQ175" i="2" a="1"/>
  <c r="AQ175" i="2" s="1"/>
  <c r="AQ190" i="2" a="1"/>
  <c r="AQ190" i="2" s="1"/>
  <c r="AQ23" i="2" a="1"/>
  <c r="AQ23" i="2" s="1"/>
  <c r="AQ89" i="2" a="1"/>
  <c r="AQ89" i="2" s="1"/>
  <c r="AQ115" i="2" a="1"/>
  <c r="AQ115" i="2" s="1"/>
  <c r="AQ125" i="2" a="1"/>
  <c r="AQ125" i="2" s="1"/>
  <c r="AQ43" i="2" a="1"/>
  <c r="AQ43" i="2" s="1"/>
  <c r="AQ48" i="2" a="1"/>
  <c r="AQ48" i="2" s="1"/>
  <c r="AQ135" i="2" a="1"/>
  <c r="AQ135" i="2" s="1"/>
  <c r="AQ148" i="2" a="1"/>
  <c r="AQ148" i="2" s="1"/>
  <c r="AQ62" i="2" a="1"/>
  <c r="AQ62" i="2" s="1"/>
  <c r="AQ37" i="2" a="1"/>
  <c r="AQ37" i="2" s="1"/>
  <c r="AQ112" i="2" a="1"/>
  <c r="AQ112" i="2" s="1"/>
  <c r="AQ10" i="2" a="1"/>
  <c r="AQ10" i="2" s="1"/>
  <c r="AQ121" i="2" a="1"/>
  <c r="AQ121" i="2" s="1"/>
  <c r="AQ49" i="2" a="1"/>
  <c r="AQ49" i="2" s="1"/>
  <c r="AQ25" i="2" a="1"/>
  <c r="AQ25" i="2" s="1"/>
  <c r="AQ87" i="2" a="1"/>
  <c r="AQ87" i="2" s="1"/>
  <c r="AQ64" i="2" a="1"/>
  <c r="AQ64" i="2" s="1"/>
  <c r="AQ109" i="2" a="1"/>
  <c r="AQ109" i="2" s="1"/>
  <c r="AQ174" i="2" a="1"/>
  <c r="AQ174" i="2" s="1"/>
  <c r="AQ65" i="2" a="1"/>
  <c r="AQ65" i="2" s="1"/>
  <c r="AQ139" i="2" a="1"/>
  <c r="AQ139" i="2" s="1"/>
  <c r="AQ152" i="2" a="1"/>
  <c r="AQ152" i="2" s="1"/>
  <c r="AQ5" i="2" a="1"/>
  <c r="AQ5" i="2" s="1"/>
  <c r="AQ111" i="2" a="1"/>
  <c r="AQ111" i="2" s="1"/>
  <c r="AQ198" i="2" a="1"/>
  <c r="AQ198" i="2" s="1"/>
  <c r="AQ169" i="2" a="1"/>
  <c r="AQ169" i="2" s="1"/>
  <c r="AQ7" i="2" a="1"/>
  <c r="AQ7" i="2" s="1"/>
  <c r="AQ12" i="2" a="1"/>
  <c r="AQ12" i="2" s="1"/>
  <c r="AQ116" i="2" a="1"/>
  <c r="AQ116" i="2" s="1"/>
  <c r="AQ192" i="2" a="1"/>
  <c r="AQ192" i="2" s="1"/>
  <c r="AQ27" i="2" a="1"/>
  <c r="AQ27" i="2" s="1"/>
  <c r="AQ97" i="2" a="1"/>
  <c r="AQ97" i="2" s="1"/>
  <c r="AQ123" i="2" a="1"/>
  <c r="AQ123" i="2" s="1"/>
  <c r="AQ113" i="2" a="1"/>
  <c r="AQ113" i="2" s="1"/>
  <c r="AQ178" i="2" a="1"/>
  <c r="AQ178" i="2" s="1"/>
  <c r="AQ21" i="2" a="1"/>
  <c r="AQ21" i="2" s="1"/>
  <c r="AQ69" i="2" a="1"/>
  <c r="AQ69" i="2" s="1"/>
  <c r="AQ143" i="2" a="1"/>
  <c r="AQ143" i="2" s="1"/>
  <c r="AQ154" i="2" a="1"/>
  <c r="AQ154" i="2" s="1"/>
  <c r="AQ9" i="2" a="1"/>
  <c r="AQ9" i="2" s="1"/>
  <c r="AQ14" i="2" a="1"/>
  <c r="AQ14" i="2" s="1"/>
  <c r="AQ46" i="2" a="1"/>
  <c r="AQ46" i="2" s="1"/>
  <c r="AQ187" i="2" a="1"/>
  <c r="AQ187" i="2" s="1"/>
  <c r="AQ142" i="2" a="1"/>
  <c r="AQ142" i="2" s="1"/>
  <c r="AQ32" i="2" a="1"/>
  <c r="AQ32" i="2" s="1"/>
  <c r="AQ72" i="2" a="1"/>
  <c r="AQ72" i="2" s="1"/>
  <c r="AQ117" i="2" a="1"/>
  <c r="AQ117" i="2" s="1"/>
  <c r="AQ183" i="2" a="1"/>
  <c r="AQ183" i="2" s="1"/>
  <c r="AQ149" i="2" a="1"/>
  <c r="AQ149" i="2" s="1"/>
  <c r="AQ83" i="2" a="1"/>
  <c r="AQ83" i="2" s="1"/>
  <c r="AQ60" i="2" a="1"/>
  <c r="AQ60" i="2" s="1"/>
  <c r="AQ163" i="2" a="1"/>
  <c r="AQ163" i="2" s="1"/>
  <c r="AQ184" i="2" a="1"/>
  <c r="AQ184" i="2" s="1"/>
  <c r="AQ61" i="2" a="1"/>
  <c r="AQ61" i="2" s="1"/>
  <c r="AQ114" i="2" a="1"/>
  <c r="AQ114" i="2" s="1"/>
  <c r="AQ103" i="2" a="1"/>
  <c r="AQ103" i="2" s="1"/>
  <c r="AQ3" i="2" a="1"/>
  <c r="AQ3" i="2" s="1"/>
  <c r="AQ177" i="2" a="1"/>
  <c r="AQ177" i="2" s="1"/>
  <c r="AQ42" i="2" a="1"/>
  <c r="AQ42" i="2" s="1"/>
  <c r="AQ106" i="2" a="1"/>
  <c r="AQ106" i="2" s="1"/>
  <c r="AQ166" i="2" a="1"/>
  <c r="AQ166" i="2" s="1"/>
  <c r="AQ127" i="2" a="1"/>
  <c r="AQ127" i="2" s="1"/>
  <c r="AQ153" i="2" a="1"/>
  <c r="AQ153" i="2" s="1"/>
  <c r="AQ28" i="2" a="1"/>
  <c r="AQ28" i="2" s="1"/>
  <c r="AQ4" i="2" a="1"/>
  <c r="AQ4" i="2" s="1"/>
  <c r="AQ100" i="2" a="1"/>
  <c r="AQ100" i="2" s="1"/>
  <c r="AQ176" i="2" a="1"/>
  <c r="AQ176" i="2" s="1"/>
  <c r="AQ19" i="2" a="1"/>
  <c r="AQ19" i="2" s="1"/>
  <c r="AQ118" i="2" a="1"/>
  <c r="AQ118" i="2" s="1"/>
  <c r="AQ107" i="2" a="1"/>
  <c r="AQ107" i="2" s="1"/>
  <c r="AQ197" i="2" a="1"/>
  <c r="AQ197" i="2" s="1"/>
  <c r="AQ162" i="2" a="1"/>
  <c r="AQ162" i="2" s="1"/>
  <c r="AQ13" i="2" a="1"/>
  <c r="AQ13" i="2" s="1"/>
  <c r="AQ188" i="2" a="1"/>
  <c r="AQ188" i="2" s="1"/>
  <c r="AQ199" i="2" a="1"/>
  <c r="AQ199" i="2" s="1"/>
  <c r="AQ39" i="2" a="1"/>
  <c r="AQ39" i="2" s="1"/>
  <c r="AQ44" i="2" a="1"/>
  <c r="AQ44" i="2" s="1"/>
  <c r="AQ185" i="2" a="1"/>
  <c r="AQ185" i="2" s="1"/>
  <c r="AQ157" i="2" a="1"/>
  <c r="AQ157" i="2" s="1"/>
  <c r="AQ88" i="2" a="1"/>
  <c r="AQ88" i="2" s="1"/>
  <c r="AQ68" i="2" a="1"/>
  <c r="AQ68" i="2" s="1"/>
  <c r="AQ104" i="2" a="1"/>
  <c r="AQ104" i="2" s="1"/>
  <c r="AQ180" i="2" a="1"/>
  <c r="AQ180" i="2" s="1"/>
  <c r="AQ145" i="2" a="1"/>
  <c r="AQ145" i="2" s="1"/>
  <c r="AQ79" i="2" a="1"/>
  <c r="AQ79" i="2" s="1"/>
  <c r="AG35" i="2" l="1"/>
  <c r="AI29" i="2"/>
  <c r="AI14" i="2"/>
  <c r="AH19" i="2"/>
  <c r="AM18" i="2"/>
  <c r="R32" i="1" s="1"/>
  <c r="B27" i="2"/>
  <c r="H26" i="2"/>
  <c r="H40" i="1" s="1"/>
  <c r="D56" i="2"/>
  <c r="A75" i="2"/>
  <c r="BM15" i="2" a="1"/>
  <c r="BM15" i="2" s="1"/>
  <c r="D35" i="2"/>
  <c r="D15" i="2"/>
  <c r="AV12" i="2" a="1"/>
  <c r="AV27" i="2" a="1"/>
  <c r="AV43" i="2" a="1"/>
  <c r="AV59" i="2" a="1"/>
  <c r="AV75" i="2" a="1"/>
  <c r="AV91" i="2" a="1"/>
  <c r="AV107" i="2" a="1"/>
  <c r="AV123" i="2" a="1"/>
  <c r="AV139" i="2" a="1"/>
  <c r="AV155" i="2" a="1"/>
  <c r="AV171" i="2" a="1"/>
  <c r="AV185" i="2" a="1"/>
  <c r="AV4" i="2" a="1"/>
  <c r="AV20" i="2" a="1"/>
  <c r="AV36" i="2" a="1"/>
  <c r="AV52" i="2" a="1"/>
  <c r="AV68" i="2" a="1"/>
  <c r="AV84" i="2" a="1"/>
  <c r="AV100" i="2" a="1"/>
  <c r="AV116" i="2" a="1"/>
  <c r="AV132" i="2" a="1"/>
  <c r="AV148" i="2" a="1"/>
  <c r="AV164" i="2" a="1"/>
  <c r="AV179" i="2" a="1"/>
  <c r="AV191" i="2" a="1"/>
  <c r="AV5" i="2" a="1"/>
  <c r="AV21" i="2" a="1"/>
  <c r="AV37" i="2" a="1"/>
  <c r="AV53" i="2" a="1"/>
  <c r="AV69" i="2" a="1"/>
  <c r="AV85" i="2" a="1"/>
  <c r="AV101" i="2" a="1"/>
  <c r="AV117" i="2" a="1"/>
  <c r="AV133" i="2" a="1"/>
  <c r="AV149" i="2" a="1"/>
  <c r="AV165" i="2" a="1"/>
  <c r="AV183" i="2" a="1"/>
  <c r="AV9" i="2" a="1"/>
  <c r="AV24" i="2" a="1"/>
  <c r="AV40" i="2" a="1"/>
  <c r="AV56" i="2" a="1"/>
  <c r="AV72" i="2" a="1"/>
  <c r="AV88" i="2" a="1"/>
  <c r="AV104" i="2" a="1"/>
  <c r="AV120" i="2" a="1"/>
  <c r="AV136" i="2" a="1"/>
  <c r="AV152" i="2" a="1"/>
  <c r="AV168" i="2" a="1"/>
  <c r="AV184" i="2" a="1"/>
  <c r="AV199" i="2" a="1"/>
  <c r="AV17" i="2" a="1"/>
  <c r="AV33" i="2" a="1"/>
  <c r="AV49" i="2" a="1"/>
  <c r="AV65" i="2" a="1"/>
  <c r="AV81" i="2" a="1"/>
  <c r="AV97" i="2" a="1"/>
  <c r="AV113" i="2" a="1"/>
  <c r="AV129" i="2" a="1"/>
  <c r="AV145" i="2" a="1"/>
  <c r="AV161" i="2" a="1"/>
  <c r="AV173" i="2" a="1"/>
  <c r="AV195" i="2" a="1"/>
  <c r="AV6" i="2" a="1"/>
  <c r="AV22" i="2" a="1"/>
  <c r="AV38" i="2" a="1"/>
  <c r="AV54" i="2" a="1"/>
  <c r="AV70" i="2" a="1"/>
  <c r="AV86" i="2" a="1"/>
  <c r="AV102" i="2" a="1"/>
  <c r="AV118" i="2" a="1"/>
  <c r="AV134" i="2" a="1"/>
  <c r="AV150" i="2" a="1"/>
  <c r="AV166" i="2" a="1"/>
  <c r="AV182" i="2" a="1"/>
  <c r="AV193" i="2" a="1"/>
  <c r="AV10" i="2" a="1"/>
  <c r="AV23" i="2" a="1"/>
  <c r="AV39" i="2" a="1"/>
  <c r="AV55" i="2" a="1"/>
  <c r="AV71" i="2" a="1"/>
  <c r="AV87" i="2" a="1"/>
  <c r="AV103" i="2" a="1"/>
  <c r="AV119" i="2" a="1"/>
  <c r="AV135" i="2" a="1"/>
  <c r="AV151" i="2" a="1"/>
  <c r="AV167" i="2" a="1"/>
  <c r="AV189" i="2" a="1"/>
  <c r="AV11" i="2" a="1"/>
  <c r="AV26" i="2" a="1"/>
  <c r="AV42" i="2" a="1"/>
  <c r="AV58" i="2" a="1"/>
  <c r="AV74" i="2" a="1"/>
  <c r="AV90" i="2" a="1"/>
  <c r="AV106" i="2" a="1"/>
  <c r="AV122" i="2" a="1"/>
  <c r="AV138" i="2" a="1"/>
  <c r="AV154" i="2" a="1"/>
  <c r="AV170" i="2" a="1"/>
  <c r="AV187" i="2" a="1"/>
  <c r="AV201" i="2" a="1"/>
  <c r="AV3" i="2" a="1"/>
  <c r="AV19" i="2" a="1"/>
  <c r="AV35" i="2" a="1"/>
  <c r="AV51" i="2" a="1"/>
  <c r="AV67" i="2" a="1"/>
  <c r="AV83" i="2" a="1"/>
  <c r="AV99" i="2" a="1"/>
  <c r="AV115" i="2" a="1"/>
  <c r="AV131" i="2" a="1"/>
  <c r="AV147" i="2" a="1"/>
  <c r="AV163" i="2" a="1"/>
  <c r="AV175" i="2" a="1"/>
  <c r="AV197" i="2" a="1"/>
  <c r="AV8" i="2" a="1"/>
  <c r="AV28" i="2" a="1"/>
  <c r="AV44" i="2" a="1"/>
  <c r="AV60" i="2" a="1"/>
  <c r="AV76" i="2" a="1"/>
  <c r="AV92" i="2" a="1"/>
  <c r="AV108" i="2" a="1"/>
  <c r="AV124" i="2" a="1"/>
  <c r="AV140" i="2" a="1"/>
  <c r="AV156" i="2" a="1"/>
  <c r="AV172" i="2" a="1"/>
  <c r="AV186" i="2" a="1"/>
  <c r="AV198" i="2" a="1"/>
  <c r="AV13" i="2" a="1"/>
  <c r="AV29" i="2" a="1"/>
  <c r="AV45" i="2" a="1"/>
  <c r="AV61" i="2" a="1"/>
  <c r="AV77" i="2" a="1"/>
  <c r="AV93" i="2" a="1"/>
  <c r="AV109" i="2" a="1"/>
  <c r="AV125" i="2" a="1"/>
  <c r="AV141" i="2" a="1"/>
  <c r="AV157" i="2" a="1"/>
  <c r="AV177" i="2" a="1"/>
  <c r="AV194" i="2" a="1"/>
  <c r="AV16" i="2" a="1"/>
  <c r="AV32" i="2" a="1"/>
  <c r="AV48" i="2" a="1"/>
  <c r="AV64" i="2" a="1"/>
  <c r="AV80" i="2" a="1"/>
  <c r="AV96" i="2" a="1"/>
  <c r="AV112" i="2" a="1"/>
  <c r="AV128" i="2" a="1"/>
  <c r="AV144" i="2" a="1"/>
  <c r="AV160" i="2" a="1"/>
  <c r="AV174" i="2" a="1"/>
  <c r="AV190" i="2" a="1"/>
  <c r="AV7" i="2" a="1"/>
  <c r="AV25" i="2" a="1"/>
  <c r="AV41" i="2" a="1"/>
  <c r="AV57" i="2" a="1"/>
  <c r="AV73" i="2" a="1"/>
  <c r="AV89" i="2" a="1"/>
  <c r="AV105" i="2" a="1"/>
  <c r="AV121" i="2" a="1"/>
  <c r="AV137" i="2" a="1"/>
  <c r="AV153" i="2" a="1"/>
  <c r="AV169" i="2" a="1"/>
  <c r="AV178" i="2" a="1"/>
  <c r="AV2" i="2" a="1"/>
  <c r="AV14" i="2" a="1"/>
  <c r="AV30" i="2" a="1"/>
  <c r="AV46" i="2" a="1"/>
  <c r="AV62" i="2" a="1"/>
  <c r="AV78" i="2" a="1"/>
  <c r="AV94" i="2" a="1"/>
  <c r="AV110" i="2" a="1"/>
  <c r="AV126" i="2" a="1"/>
  <c r="AV142" i="2" a="1"/>
  <c r="AV158" i="2" a="1"/>
  <c r="AV176" i="2" a="1"/>
  <c r="AV188" i="2" a="1"/>
  <c r="AV200" i="2" a="1"/>
  <c r="AV15" i="2" a="1"/>
  <c r="AV31" i="2" a="1"/>
  <c r="AV47" i="2" a="1"/>
  <c r="AV63" i="2" a="1"/>
  <c r="AV79" i="2" a="1"/>
  <c r="AV95" i="2" a="1"/>
  <c r="AV111" i="2" a="1"/>
  <c r="AV127" i="2" a="1"/>
  <c r="AV143" i="2" a="1"/>
  <c r="AV159" i="2" a="1"/>
  <c r="AV180" i="2" a="1"/>
  <c r="AV196" i="2" a="1"/>
  <c r="AV18" i="2" a="1"/>
  <c r="AV34" i="2" a="1"/>
  <c r="AV50" i="2" a="1"/>
  <c r="AV66" i="2" a="1"/>
  <c r="AV82" i="2" a="1"/>
  <c r="AV98" i="2" a="1"/>
  <c r="AV114" i="2" a="1"/>
  <c r="AV130" i="2" a="1"/>
  <c r="AV146" i="2" a="1"/>
  <c r="AV162" i="2" a="1"/>
  <c r="AV181" i="2" a="1"/>
  <c r="AV192" i="2" a="1"/>
  <c r="AH20" i="2" l="1"/>
  <c r="AH21" i="2" s="1"/>
  <c r="AM19" i="2"/>
  <c r="R33" i="1" s="1"/>
  <c r="AG36" i="2"/>
  <c r="AI15" i="2"/>
  <c r="AI30" i="2"/>
  <c r="AI31" i="2"/>
  <c r="B28" i="2"/>
  <c r="H27" i="2"/>
  <c r="H41" i="1" s="1"/>
  <c r="D57" i="2"/>
  <c r="A76" i="2"/>
  <c r="BM16" i="2" a="1"/>
  <c r="BM16" i="2" s="1"/>
  <c r="D16" i="2"/>
  <c r="D36" i="2"/>
  <c r="AV130" i="2"/>
  <c r="AW130" i="2"/>
  <c r="AV66" i="2"/>
  <c r="AW66" i="2"/>
  <c r="AW196" i="2"/>
  <c r="AV196" i="2"/>
  <c r="AV127" i="2"/>
  <c r="AW127" i="2"/>
  <c r="AV63" i="2"/>
  <c r="AW63" i="2"/>
  <c r="AW200" i="2"/>
  <c r="AV200" i="2"/>
  <c r="AV142" i="2"/>
  <c r="AW142" i="2"/>
  <c r="AV78" i="2"/>
  <c r="AW78" i="2"/>
  <c r="AV14" i="2"/>
  <c r="AW14" i="2"/>
  <c r="AV153" i="2"/>
  <c r="AW153" i="2"/>
  <c r="AV89" i="2"/>
  <c r="AW89" i="2"/>
  <c r="AV25" i="2"/>
  <c r="AW25" i="2"/>
  <c r="AV160" i="2"/>
  <c r="AW160" i="2"/>
  <c r="AV96" i="2"/>
  <c r="AW96" i="2"/>
  <c r="AV32" i="2"/>
  <c r="AW32" i="2"/>
  <c r="AW157" i="2"/>
  <c r="AV157" i="2"/>
  <c r="AW93" i="2"/>
  <c r="AV93" i="2"/>
  <c r="AW29" i="2"/>
  <c r="AV29" i="2"/>
  <c r="AV172" i="2"/>
  <c r="AW172" i="2"/>
  <c r="AV108" i="2"/>
  <c r="AW108" i="2"/>
  <c r="AV44" i="2"/>
  <c r="AW44" i="2"/>
  <c r="AW175" i="2"/>
  <c r="AV175" i="2"/>
  <c r="AV115" i="2"/>
  <c r="AW115" i="2"/>
  <c r="AV51" i="2"/>
  <c r="AW51" i="2"/>
  <c r="AV201" i="2"/>
  <c r="AW201" i="2"/>
  <c r="AV138" i="2"/>
  <c r="AW138" i="2"/>
  <c r="AV74" i="2"/>
  <c r="AW74" i="2"/>
  <c r="AV11" i="2"/>
  <c r="AW11" i="2"/>
  <c r="AV135" i="2"/>
  <c r="AW135" i="2"/>
  <c r="AV71" i="2"/>
  <c r="AW71" i="2"/>
  <c r="AV10" i="2"/>
  <c r="AW10" i="2"/>
  <c r="AV150" i="2"/>
  <c r="AW150" i="2"/>
  <c r="AV86" i="2"/>
  <c r="AW86" i="2"/>
  <c r="AV22" i="2"/>
  <c r="AW22" i="2"/>
  <c r="AV161" i="2"/>
  <c r="AW161" i="2"/>
  <c r="AV97" i="2"/>
  <c r="AW97" i="2"/>
  <c r="AV33" i="2"/>
  <c r="AW33" i="2"/>
  <c r="AV168" i="2"/>
  <c r="AW168" i="2"/>
  <c r="AV104" i="2"/>
  <c r="AW104" i="2"/>
  <c r="AV40" i="2"/>
  <c r="AW40" i="2"/>
  <c r="AW165" i="2"/>
  <c r="AV165" i="2"/>
  <c r="AW101" i="2"/>
  <c r="AV101" i="2"/>
  <c r="AW37" i="2"/>
  <c r="AV37" i="2"/>
  <c r="AW179" i="2"/>
  <c r="AV179" i="2"/>
  <c r="AV116" i="2"/>
  <c r="AW116" i="2"/>
  <c r="AV52" i="2"/>
  <c r="AW52" i="2"/>
  <c r="AV185" i="2"/>
  <c r="AW185" i="2"/>
  <c r="AV123" i="2"/>
  <c r="AW123" i="2"/>
  <c r="AV59" i="2"/>
  <c r="AW59" i="2"/>
  <c r="AW181" i="2"/>
  <c r="AV181" i="2"/>
  <c r="AV114" i="2"/>
  <c r="AW114" i="2"/>
  <c r="AV50" i="2"/>
  <c r="AW50" i="2"/>
  <c r="AV180" i="2"/>
  <c r="AW180" i="2"/>
  <c r="AV111" i="2"/>
  <c r="AW111" i="2"/>
  <c r="AV47" i="2"/>
  <c r="AW47" i="2"/>
  <c r="AV188" i="2"/>
  <c r="AW188" i="2"/>
  <c r="AV126" i="2"/>
  <c r="AW126" i="2"/>
  <c r="AV62" i="2"/>
  <c r="AW62" i="2"/>
  <c r="AV2" i="2"/>
  <c r="AW2" i="2"/>
  <c r="AV137" i="2"/>
  <c r="AW137" i="2"/>
  <c r="AV73" i="2"/>
  <c r="AW73" i="2"/>
  <c r="AV7" i="2"/>
  <c r="AW7" i="2"/>
  <c r="AV144" i="2"/>
  <c r="AW144" i="2"/>
  <c r="AV80" i="2"/>
  <c r="AW80" i="2"/>
  <c r="AV16" i="2"/>
  <c r="AW16" i="2"/>
  <c r="AW141" i="2"/>
  <c r="AV141" i="2"/>
  <c r="AW77" i="2"/>
  <c r="AV77" i="2"/>
  <c r="AW13" i="2"/>
  <c r="AV13" i="2"/>
  <c r="AV156" i="2"/>
  <c r="AW156" i="2"/>
  <c r="AV92" i="2"/>
  <c r="AW92" i="2"/>
  <c r="AV28" i="2"/>
  <c r="AW28" i="2"/>
  <c r="AV163" i="2"/>
  <c r="AW163" i="2"/>
  <c r="AV99" i="2"/>
  <c r="AW99" i="2"/>
  <c r="AV35" i="2"/>
  <c r="AW35" i="2"/>
  <c r="AV187" i="2"/>
  <c r="AW187" i="2"/>
  <c r="AV122" i="2"/>
  <c r="AW122" i="2"/>
  <c r="AV58" i="2"/>
  <c r="AW58" i="2"/>
  <c r="AV189" i="2"/>
  <c r="AW189" i="2"/>
  <c r="AV119" i="2"/>
  <c r="AW119" i="2"/>
  <c r="AV55" i="2"/>
  <c r="AW55" i="2"/>
  <c r="AV193" i="2"/>
  <c r="AW193" i="2"/>
  <c r="AV134" i="2"/>
  <c r="AW134" i="2"/>
  <c r="AV70" i="2"/>
  <c r="AW70" i="2"/>
  <c r="AV6" i="2"/>
  <c r="AW6" i="2"/>
  <c r="AV145" i="2"/>
  <c r="AW145" i="2"/>
  <c r="AV81" i="2"/>
  <c r="AW81" i="2"/>
  <c r="AV17" i="2"/>
  <c r="AW17" i="2"/>
  <c r="AV152" i="2"/>
  <c r="AW152" i="2"/>
  <c r="AV88" i="2"/>
  <c r="AW88" i="2"/>
  <c r="AV24" i="2"/>
  <c r="AW24" i="2"/>
  <c r="AW149" i="2"/>
  <c r="AV149" i="2"/>
  <c r="AW85" i="2"/>
  <c r="AV85" i="2"/>
  <c r="AW21" i="2"/>
  <c r="AV21" i="2"/>
  <c r="AV164" i="2"/>
  <c r="AW164" i="2"/>
  <c r="AV100" i="2"/>
  <c r="AW100" i="2"/>
  <c r="AV36" i="2"/>
  <c r="AW36" i="2"/>
  <c r="AV171" i="2"/>
  <c r="AW171" i="2"/>
  <c r="AV107" i="2"/>
  <c r="AW107" i="2"/>
  <c r="AV43" i="2"/>
  <c r="AW43" i="2"/>
  <c r="AW192" i="2"/>
  <c r="AV192" i="2"/>
  <c r="AV162" i="2"/>
  <c r="AW162" i="2"/>
  <c r="AV98" i="2"/>
  <c r="AW98" i="2"/>
  <c r="AV34" i="2"/>
  <c r="AW34" i="2"/>
  <c r="AV159" i="2"/>
  <c r="AW159" i="2"/>
  <c r="AV95" i="2"/>
  <c r="AW95" i="2"/>
  <c r="AV31" i="2"/>
  <c r="AW31" i="2"/>
  <c r="AV176" i="2"/>
  <c r="AW176" i="2"/>
  <c r="AV110" i="2"/>
  <c r="AW110" i="2"/>
  <c r="AV46" i="2"/>
  <c r="AW46" i="2"/>
  <c r="AV178" i="2"/>
  <c r="AW178" i="2"/>
  <c r="AV121" i="2"/>
  <c r="AW121" i="2"/>
  <c r="AV57" i="2"/>
  <c r="AW57" i="2"/>
  <c r="AW190" i="2"/>
  <c r="AV190" i="2"/>
  <c r="AV128" i="2"/>
  <c r="AW128" i="2"/>
  <c r="AV64" i="2"/>
  <c r="AW64" i="2"/>
  <c r="AW194" i="2"/>
  <c r="AV194" i="2"/>
  <c r="AW125" i="2"/>
  <c r="AV125" i="2"/>
  <c r="AW61" i="2"/>
  <c r="AV61" i="2"/>
  <c r="AW198" i="2"/>
  <c r="AV198" i="2"/>
  <c r="AV140" i="2"/>
  <c r="AW140" i="2"/>
  <c r="AV76" i="2"/>
  <c r="AW76" i="2"/>
  <c r="AW8" i="2"/>
  <c r="AV8" i="2"/>
  <c r="AV147" i="2"/>
  <c r="AW147" i="2"/>
  <c r="AV83" i="2"/>
  <c r="AW83" i="2"/>
  <c r="AV19" i="2"/>
  <c r="AW19" i="2"/>
  <c r="AV170" i="2"/>
  <c r="AW170" i="2"/>
  <c r="AV106" i="2"/>
  <c r="AW106" i="2"/>
  <c r="AV42" i="2"/>
  <c r="AW42" i="2"/>
  <c r="AV167" i="2"/>
  <c r="AW167" i="2"/>
  <c r="AV103" i="2"/>
  <c r="AW103" i="2"/>
  <c r="AV39" i="2"/>
  <c r="AW39" i="2"/>
  <c r="AV182" i="2"/>
  <c r="AW182" i="2"/>
  <c r="AV118" i="2"/>
  <c r="AW118" i="2"/>
  <c r="AV54" i="2"/>
  <c r="AW54" i="2"/>
  <c r="AV195" i="2"/>
  <c r="AW195" i="2"/>
  <c r="AV129" i="2"/>
  <c r="AW129" i="2"/>
  <c r="AV65" i="2"/>
  <c r="AW65" i="2"/>
  <c r="AV199" i="2"/>
  <c r="AW199" i="2"/>
  <c r="AV136" i="2"/>
  <c r="AW136" i="2"/>
  <c r="AV72" i="2"/>
  <c r="AW72" i="2"/>
  <c r="AV9" i="2"/>
  <c r="AW9" i="2"/>
  <c r="AW133" i="2"/>
  <c r="AV133" i="2"/>
  <c r="AW69" i="2"/>
  <c r="AV69" i="2"/>
  <c r="AW5" i="2"/>
  <c r="AV5" i="2"/>
  <c r="AV148" i="2"/>
  <c r="AW148" i="2"/>
  <c r="AV84" i="2"/>
  <c r="AW84" i="2"/>
  <c r="AV20" i="2"/>
  <c r="AW20" i="2"/>
  <c r="AV155" i="2"/>
  <c r="AW155" i="2"/>
  <c r="AV91" i="2"/>
  <c r="AW91" i="2"/>
  <c r="AV27" i="2"/>
  <c r="AW27" i="2"/>
  <c r="AV146" i="2"/>
  <c r="AW146" i="2"/>
  <c r="AV82" i="2"/>
  <c r="AW82" i="2"/>
  <c r="AV18" i="2"/>
  <c r="AW18" i="2"/>
  <c r="AV143" i="2"/>
  <c r="AW143" i="2"/>
  <c r="AV79" i="2"/>
  <c r="AW79" i="2"/>
  <c r="AV15" i="2"/>
  <c r="AW15" i="2"/>
  <c r="AV158" i="2"/>
  <c r="AW158" i="2"/>
  <c r="AV94" i="2"/>
  <c r="AW94" i="2"/>
  <c r="AV30" i="2"/>
  <c r="AW30" i="2"/>
  <c r="AV169" i="2"/>
  <c r="AW169" i="2"/>
  <c r="AV105" i="2"/>
  <c r="AW105" i="2"/>
  <c r="AV41" i="2"/>
  <c r="AW41" i="2"/>
  <c r="AV174" i="2"/>
  <c r="AW174" i="2"/>
  <c r="AV112" i="2"/>
  <c r="AW112" i="2"/>
  <c r="AV48" i="2"/>
  <c r="AW48" i="2"/>
  <c r="AW177" i="2"/>
  <c r="AV177" i="2"/>
  <c r="AW109" i="2"/>
  <c r="AV109" i="2"/>
  <c r="AW45" i="2"/>
  <c r="AV45" i="2"/>
  <c r="AW186" i="2"/>
  <c r="AV186" i="2"/>
  <c r="AV124" i="2"/>
  <c r="AW124" i="2"/>
  <c r="AV60" i="2"/>
  <c r="AW60" i="2"/>
  <c r="AV197" i="2"/>
  <c r="AW197" i="2"/>
  <c r="AV131" i="2"/>
  <c r="AW131" i="2"/>
  <c r="AV67" i="2"/>
  <c r="AW67" i="2"/>
  <c r="AV3" i="2"/>
  <c r="AW3" i="2"/>
  <c r="AV154" i="2"/>
  <c r="AW154" i="2"/>
  <c r="AV90" i="2"/>
  <c r="AW90" i="2"/>
  <c r="AV26" i="2"/>
  <c r="AW26" i="2"/>
  <c r="AV151" i="2"/>
  <c r="AW151" i="2"/>
  <c r="AV87" i="2"/>
  <c r="AW87" i="2"/>
  <c r="AV23" i="2"/>
  <c r="AW23" i="2"/>
  <c r="AV166" i="2"/>
  <c r="AW166" i="2"/>
  <c r="AV102" i="2"/>
  <c r="AW102" i="2"/>
  <c r="AV38" i="2"/>
  <c r="AW38" i="2"/>
  <c r="AV173" i="2"/>
  <c r="AW173" i="2"/>
  <c r="AV113" i="2"/>
  <c r="AW113" i="2"/>
  <c r="AV49" i="2"/>
  <c r="AW49" i="2"/>
  <c r="AV184" i="2"/>
  <c r="AW184" i="2"/>
  <c r="AV120" i="2"/>
  <c r="AW120" i="2"/>
  <c r="AV56" i="2"/>
  <c r="AW56" i="2"/>
  <c r="AW183" i="2"/>
  <c r="AV183" i="2"/>
  <c r="AW117" i="2"/>
  <c r="AV117" i="2"/>
  <c r="AW53" i="2"/>
  <c r="AV53" i="2"/>
  <c r="AV191" i="2"/>
  <c r="AW191" i="2"/>
  <c r="AV132" i="2"/>
  <c r="AW132" i="2"/>
  <c r="AV68" i="2"/>
  <c r="AW68" i="2"/>
  <c r="AV4" i="2"/>
  <c r="AW4" i="2"/>
  <c r="AV139" i="2"/>
  <c r="AW139" i="2"/>
  <c r="AV75" i="2"/>
  <c r="AW75" i="2"/>
  <c r="AW12" i="2"/>
  <c r="AV12" i="2"/>
  <c r="AM20" i="2" l="1"/>
  <c r="R34" i="1" s="1"/>
  <c r="AG37" i="2"/>
  <c r="AI16" i="2"/>
  <c r="AH22" i="2"/>
  <c r="AM21" i="2"/>
  <c r="R35" i="1" s="1"/>
  <c r="H28" i="2"/>
  <c r="H42" i="1" s="1"/>
  <c r="B29" i="2"/>
  <c r="D58" i="2"/>
  <c r="A77" i="2"/>
  <c r="BM17" i="2" a="1"/>
  <c r="BM17" i="2" s="1"/>
  <c r="D37" i="2"/>
  <c r="D17" i="2"/>
  <c r="AY2" i="2" a="1"/>
  <c r="AY2" i="2" s="1"/>
  <c r="AG38" i="2" l="1"/>
  <c r="AI18" i="2"/>
  <c r="AI17" i="2"/>
  <c r="AH23" i="2"/>
  <c r="AM22" i="2"/>
  <c r="R36" i="1" s="1"/>
  <c r="B30" i="2"/>
  <c r="H29" i="2"/>
  <c r="H43" i="1" s="1"/>
  <c r="D59" i="2"/>
  <c r="A78" i="2"/>
  <c r="BM18" i="2" a="1"/>
  <c r="BM18" i="2" s="1"/>
  <c r="D18" i="2"/>
  <c r="D38" i="2"/>
  <c r="AZ1" i="2"/>
  <c r="AY3" i="2" a="1"/>
  <c r="AY3" i="2" s="1"/>
  <c r="AG39" i="2" l="1"/>
  <c r="H30" i="2"/>
  <c r="H44" i="1" s="1"/>
  <c r="B31" i="2"/>
  <c r="AH24" i="2"/>
  <c r="AM23" i="2"/>
  <c r="R37" i="1" s="1"/>
  <c r="D60" i="2"/>
  <c r="A79" i="2"/>
  <c r="BM19" i="2" a="1"/>
  <c r="BM19" i="2" s="1"/>
  <c r="D39" i="2"/>
  <c r="D19" i="2"/>
  <c r="AY4" i="2" a="1"/>
  <c r="AY4" i="2" s="1"/>
  <c r="BB1" i="2" s="1"/>
  <c r="BA1" i="2"/>
  <c r="AZ15" i="2"/>
  <c r="AZ12" i="2"/>
  <c r="AZ17" i="2"/>
  <c r="AZ14" i="2"/>
  <c r="AZ11" i="2"/>
  <c r="AZ8" i="2"/>
  <c r="AZ28" i="2"/>
  <c r="AZ32" i="2"/>
  <c r="AZ53" i="2"/>
  <c r="AZ54" i="2"/>
  <c r="AZ48" i="2"/>
  <c r="AZ33" i="2"/>
  <c r="AZ47" i="2"/>
  <c r="AZ80" i="2"/>
  <c r="AZ69" i="2"/>
  <c r="AZ124" i="2"/>
  <c r="AZ95" i="2"/>
  <c r="AZ90" i="2"/>
  <c r="AZ79" i="2"/>
  <c r="AZ102" i="2"/>
  <c r="AZ105" i="2"/>
  <c r="AZ89" i="2"/>
  <c r="AZ112" i="2"/>
  <c r="AZ115" i="2"/>
  <c r="AZ43" i="2"/>
  <c r="AZ78" i="2"/>
  <c r="AZ67" i="2"/>
  <c r="AZ122" i="2"/>
  <c r="AZ150" i="2"/>
  <c r="AZ182" i="2"/>
  <c r="AZ23" i="2"/>
  <c r="AZ20" i="2"/>
  <c r="AZ22" i="2"/>
  <c r="AZ19" i="2"/>
  <c r="AZ16" i="2"/>
  <c r="AZ36" i="2"/>
  <c r="AZ44" i="2"/>
  <c r="AZ29" i="2"/>
  <c r="AZ56" i="2"/>
  <c r="AZ41" i="2"/>
  <c r="AZ64" i="2"/>
  <c r="AZ88" i="2"/>
  <c r="AZ77" i="2"/>
  <c r="AZ100" i="2"/>
  <c r="AZ103" i="2"/>
  <c r="AZ87" i="2"/>
  <c r="AZ110" i="2"/>
  <c r="AZ113" i="2"/>
  <c r="AZ39" i="2"/>
  <c r="AZ68" i="2"/>
  <c r="AZ76" i="2"/>
  <c r="AZ65" i="2"/>
  <c r="AZ120" i="2"/>
  <c r="AZ86" i="2"/>
  <c r="AZ75" i="2"/>
  <c r="AZ98" i="2"/>
  <c r="AZ158" i="2"/>
  <c r="AZ190" i="2"/>
  <c r="AZ131" i="2"/>
  <c r="AZ30" i="2"/>
  <c r="AZ24" i="2"/>
  <c r="AZ26" i="2"/>
  <c r="AZ13" i="2"/>
  <c r="AZ10" i="2"/>
  <c r="AZ52" i="2"/>
  <c r="AZ37" i="2"/>
  <c r="AZ60" i="2"/>
  <c r="AZ38" i="2"/>
  <c r="AZ49" i="2"/>
  <c r="AZ72" i="2"/>
  <c r="AZ85" i="2"/>
  <c r="AZ108" i="2"/>
  <c r="AZ111" i="2"/>
  <c r="AZ35" i="2"/>
  <c r="AZ74" i="2"/>
  <c r="AZ63" i="2"/>
  <c r="AZ92" i="2"/>
  <c r="AZ118" i="2"/>
  <c r="AZ50" i="2"/>
  <c r="AZ55" i="2"/>
  <c r="AZ70" i="2"/>
  <c r="AZ84" i="2"/>
  <c r="AZ73" i="2"/>
  <c r="AZ96" i="2"/>
  <c r="AZ99" i="2"/>
  <c r="AZ66" i="2"/>
  <c r="AZ83" i="2"/>
  <c r="AZ106" i="2"/>
  <c r="AZ93" i="2"/>
  <c r="AZ134" i="2"/>
  <c r="AZ166" i="2"/>
  <c r="AZ7" i="2"/>
  <c r="AZ9" i="2"/>
  <c r="AZ34" i="2"/>
  <c r="AZ21" i="2"/>
  <c r="AZ18" i="2"/>
  <c r="AZ45" i="2"/>
  <c r="AZ46" i="2"/>
  <c r="AZ40" i="2"/>
  <c r="AZ25" i="2"/>
  <c r="AZ57" i="2"/>
  <c r="AZ31" i="2"/>
  <c r="AZ61" i="2"/>
  <c r="AZ116" i="2"/>
  <c r="AZ42" i="2"/>
  <c r="AZ51" i="2"/>
  <c r="AZ82" i="2"/>
  <c r="AZ58" i="2"/>
  <c r="AZ71" i="2"/>
  <c r="AZ94" i="2"/>
  <c r="AZ97" i="2"/>
  <c r="AZ62" i="2"/>
  <c r="AZ81" i="2"/>
  <c r="AZ104" i="2"/>
  <c r="AZ107" i="2"/>
  <c r="AZ27" i="2"/>
  <c r="AZ59" i="2"/>
  <c r="AZ91" i="2"/>
  <c r="AZ114" i="2"/>
  <c r="AZ119" i="2"/>
  <c r="AZ142" i="2"/>
  <c r="AZ174" i="2"/>
  <c r="AZ147" i="2"/>
  <c r="AZ179" i="2"/>
  <c r="AZ128" i="2"/>
  <c r="AZ160" i="2"/>
  <c r="AZ192" i="2"/>
  <c r="AZ133" i="2"/>
  <c r="AZ187" i="2"/>
  <c r="AZ101" i="2"/>
  <c r="AZ121" i="2"/>
  <c r="AZ173" i="2"/>
  <c r="AZ109" i="2"/>
  <c r="AZ138" i="2"/>
  <c r="AZ170" i="2"/>
  <c r="AZ143" i="2"/>
  <c r="AZ175" i="2"/>
  <c r="AZ117" i="2"/>
  <c r="AZ140" i="2"/>
  <c r="AZ172" i="2"/>
  <c r="AZ145" i="2"/>
  <c r="AZ177" i="2"/>
  <c r="AZ200" i="2"/>
  <c r="AZ155" i="2"/>
  <c r="AZ163" i="2"/>
  <c r="AZ171" i="2"/>
  <c r="AZ141" i="2"/>
  <c r="AZ149" i="2"/>
  <c r="AZ181" i="2"/>
  <c r="AZ123" i="2"/>
  <c r="AZ146" i="2"/>
  <c r="AZ178" i="2"/>
  <c r="AZ151" i="2"/>
  <c r="AZ183" i="2"/>
  <c r="AZ125" i="2"/>
  <c r="AZ148" i="2"/>
  <c r="AZ180" i="2"/>
  <c r="AZ153" i="2"/>
  <c r="AZ185" i="2"/>
  <c r="AZ196" i="2"/>
  <c r="AZ139" i="2"/>
  <c r="AZ168" i="2"/>
  <c r="AZ176" i="2"/>
  <c r="AZ184" i="2"/>
  <c r="AZ157" i="2"/>
  <c r="AZ189" i="2"/>
  <c r="AZ154" i="2"/>
  <c r="AZ186" i="2"/>
  <c r="AZ127" i="2"/>
  <c r="AZ159" i="2"/>
  <c r="AZ191" i="2"/>
  <c r="AZ156" i="2"/>
  <c r="AZ188" i="2"/>
  <c r="AZ129" i="2"/>
  <c r="AZ161" i="2"/>
  <c r="AZ193" i="2"/>
  <c r="AZ198" i="2"/>
  <c r="AZ199" i="2"/>
  <c r="AZ126" i="2"/>
  <c r="AZ136" i="2"/>
  <c r="AZ144" i="2"/>
  <c r="AZ152" i="2"/>
  <c r="AZ165" i="2"/>
  <c r="AZ130" i="2"/>
  <c r="AZ162" i="2"/>
  <c r="AZ194" i="2"/>
  <c r="AZ135" i="2"/>
  <c r="AZ167" i="2"/>
  <c r="AZ132" i="2"/>
  <c r="AZ164" i="2"/>
  <c r="AZ137" i="2"/>
  <c r="AZ169" i="2"/>
  <c r="AZ201" i="2"/>
  <c r="AZ195" i="2"/>
  <c r="AZ6" i="2"/>
  <c r="AZ197" i="2"/>
  <c r="AH25" i="2" l="1"/>
  <c r="AM25" i="2" s="1"/>
  <c r="R39" i="1" s="1"/>
  <c r="AM24" i="2"/>
  <c r="R38" i="1" s="1"/>
  <c r="AG40" i="2"/>
  <c r="B32" i="2"/>
  <c r="H31" i="2"/>
  <c r="H45" i="1" s="1"/>
  <c r="AH26" i="2"/>
  <c r="D61" i="2"/>
  <c r="A80" i="2"/>
  <c r="BM20" i="2" a="1"/>
  <c r="BM20" i="2" s="1"/>
  <c r="D20" i="2"/>
  <c r="D40" i="2"/>
  <c r="AY5" i="2" a="1"/>
  <c r="AY5" i="2" s="1"/>
  <c r="BC1" i="2" s="1"/>
  <c r="BC9" i="2" s="1"/>
  <c r="AZ2" i="2"/>
  <c r="BA23" i="2"/>
  <c r="BA20" i="2"/>
  <c r="BA19" i="2"/>
  <c r="BA16" i="2"/>
  <c r="BA54" i="2"/>
  <c r="BA51" i="2"/>
  <c r="BA40" i="2"/>
  <c r="BA34" i="2"/>
  <c r="BA31" i="2"/>
  <c r="BA52" i="2"/>
  <c r="BA78" i="2"/>
  <c r="BA67" i="2"/>
  <c r="BA116" i="2"/>
  <c r="BA33" i="2"/>
  <c r="BA88" i="2"/>
  <c r="BA77" i="2"/>
  <c r="BA94" i="2"/>
  <c r="BA126" i="2"/>
  <c r="BA53" i="2"/>
  <c r="BA66" i="2"/>
  <c r="BA87" i="2"/>
  <c r="BA104" i="2"/>
  <c r="BA44" i="2"/>
  <c r="BA76" i="2"/>
  <c r="BA65" i="2"/>
  <c r="BA114" i="2"/>
  <c r="BA93" i="2"/>
  <c r="BA125" i="2"/>
  <c r="BA146" i="2"/>
  <c r="BA178" i="2"/>
  <c r="BA24" i="2"/>
  <c r="BA13" i="2"/>
  <c r="BA10" i="2"/>
  <c r="BA30" i="2"/>
  <c r="BA27" i="2"/>
  <c r="BA48" i="2"/>
  <c r="BA42" i="2"/>
  <c r="BA39" i="2"/>
  <c r="BA29" i="2"/>
  <c r="BA86" i="2"/>
  <c r="BA75" i="2"/>
  <c r="BA124" i="2"/>
  <c r="BA49" i="2"/>
  <c r="BA64" i="2"/>
  <c r="BA85" i="2"/>
  <c r="BA102" i="2"/>
  <c r="BA36" i="2"/>
  <c r="BA74" i="2"/>
  <c r="BA63" i="2"/>
  <c r="BA112" i="2"/>
  <c r="BA25" i="2"/>
  <c r="BA84" i="2"/>
  <c r="BA73" i="2"/>
  <c r="BA101" i="2"/>
  <c r="BA154" i="2"/>
  <c r="BA186" i="2"/>
  <c r="BA7" i="2"/>
  <c r="BA9" i="2"/>
  <c r="BA21" i="2"/>
  <c r="BA18" i="2"/>
  <c r="BA38" i="2"/>
  <c r="BA35" i="2"/>
  <c r="BA56" i="2"/>
  <c r="BA50" i="2"/>
  <c r="BA47" i="2"/>
  <c r="BA45" i="2"/>
  <c r="BA62" i="2"/>
  <c r="BA83" i="2"/>
  <c r="BA100" i="2"/>
  <c r="BA28" i="2"/>
  <c r="BA72" i="2"/>
  <c r="BA61" i="2"/>
  <c r="BA110" i="2"/>
  <c r="BA82" i="2"/>
  <c r="BA58" i="2"/>
  <c r="BA71" i="2"/>
  <c r="BA120" i="2"/>
  <c r="BA41" i="2"/>
  <c r="BA60" i="2"/>
  <c r="BA92" i="2"/>
  <c r="BA81" i="2"/>
  <c r="BA98" i="2"/>
  <c r="BA109" i="2"/>
  <c r="BA130" i="2"/>
  <c r="BA162" i="2"/>
  <c r="BA194" i="2"/>
  <c r="BA15" i="2"/>
  <c r="BA12" i="2"/>
  <c r="BA17" i="2"/>
  <c r="BA14" i="2"/>
  <c r="BA11" i="2"/>
  <c r="BA8" i="2"/>
  <c r="BA46" i="2"/>
  <c r="BA43" i="2"/>
  <c r="BA32" i="2"/>
  <c r="BA22" i="2"/>
  <c r="BA26" i="2"/>
  <c r="BA55" i="2"/>
  <c r="BA70" i="2"/>
  <c r="BA59" i="2"/>
  <c r="BA91" i="2"/>
  <c r="BA108" i="2"/>
  <c r="BA80" i="2"/>
  <c r="BA69" i="2"/>
  <c r="BA118" i="2"/>
  <c r="BA37" i="2"/>
  <c r="BA90" i="2"/>
  <c r="BA79" i="2"/>
  <c r="BA96" i="2"/>
  <c r="BA57" i="2"/>
  <c r="BA68" i="2"/>
  <c r="BA89" i="2"/>
  <c r="BA106" i="2"/>
  <c r="BA117" i="2"/>
  <c r="BA138" i="2"/>
  <c r="BA170" i="2"/>
  <c r="BA103" i="2"/>
  <c r="BA156" i="2"/>
  <c r="BA188" i="2"/>
  <c r="BA127" i="2"/>
  <c r="BA135" i="2"/>
  <c r="BA95" i="2"/>
  <c r="BA164" i="2"/>
  <c r="BA172" i="2"/>
  <c r="BA180" i="2"/>
  <c r="BA137" i="2"/>
  <c r="BA113" i="2"/>
  <c r="BA134" i="2"/>
  <c r="BA166" i="2"/>
  <c r="BA115" i="2"/>
  <c r="BA136" i="2"/>
  <c r="BA168" i="2"/>
  <c r="BA141" i="2"/>
  <c r="BA169" i="2"/>
  <c r="BA163" i="2"/>
  <c r="BA149" i="2"/>
  <c r="BA181" i="2"/>
  <c r="BA143" i="2"/>
  <c r="BA175" i="2"/>
  <c r="BA198" i="2"/>
  <c r="BA132" i="2"/>
  <c r="BA140" i="2"/>
  <c r="BA148" i="2"/>
  <c r="BA121" i="2"/>
  <c r="BA142" i="2"/>
  <c r="BA174" i="2"/>
  <c r="BA123" i="2"/>
  <c r="BA144" i="2"/>
  <c r="BA176" i="2"/>
  <c r="BA131" i="2"/>
  <c r="BA145" i="2"/>
  <c r="BA177" i="2"/>
  <c r="BA200" i="2"/>
  <c r="BA171" i="2"/>
  <c r="BA157" i="2"/>
  <c r="BA189" i="2"/>
  <c r="BA151" i="2"/>
  <c r="BA183" i="2"/>
  <c r="BA6" i="2"/>
  <c r="BA195" i="2"/>
  <c r="BA201" i="2"/>
  <c r="BA97" i="2"/>
  <c r="BA150" i="2"/>
  <c r="BA182" i="2"/>
  <c r="BA99" i="2"/>
  <c r="BA152" i="2"/>
  <c r="BA184" i="2"/>
  <c r="BA153" i="2"/>
  <c r="BA185" i="2"/>
  <c r="BA197" i="2"/>
  <c r="BA139" i="2"/>
  <c r="BA147" i="2"/>
  <c r="BA179" i="2"/>
  <c r="BA165" i="2"/>
  <c r="BA159" i="2"/>
  <c r="BA191" i="2"/>
  <c r="BA122" i="2"/>
  <c r="BA111" i="2"/>
  <c r="BA119" i="2"/>
  <c r="BA129" i="2"/>
  <c r="BA105" i="2"/>
  <c r="BA158" i="2"/>
  <c r="BA190" i="2"/>
  <c r="BA107" i="2"/>
  <c r="BA128" i="2"/>
  <c r="BA160" i="2"/>
  <c r="BA192" i="2"/>
  <c r="BA133" i="2"/>
  <c r="BA161" i="2"/>
  <c r="BA193" i="2"/>
  <c r="BA155" i="2"/>
  <c r="BA187" i="2"/>
  <c r="BA199" i="2"/>
  <c r="BA173" i="2"/>
  <c r="BA196" i="2"/>
  <c r="BA167" i="2"/>
  <c r="BB33" i="2"/>
  <c r="BB29" i="2"/>
  <c r="BB16" i="2"/>
  <c r="BB13" i="2"/>
  <c r="BB55" i="2"/>
  <c r="BB40" i="2"/>
  <c r="BB63" i="2"/>
  <c r="BB27" i="2"/>
  <c r="BB41" i="2"/>
  <c r="BB52" i="2"/>
  <c r="BB34" i="2"/>
  <c r="BB73" i="2"/>
  <c r="BB88" i="2"/>
  <c r="BB111" i="2"/>
  <c r="BB114" i="2"/>
  <c r="BB54" i="2"/>
  <c r="BB77" i="2"/>
  <c r="BB66" i="2"/>
  <c r="BB121" i="2"/>
  <c r="BB65" i="2"/>
  <c r="BB87" i="2"/>
  <c r="BB76" i="2"/>
  <c r="BB99" i="2"/>
  <c r="BB102" i="2"/>
  <c r="BB30" i="2"/>
  <c r="BB86" i="2"/>
  <c r="BB109" i="2"/>
  <c r="BB137" i="2"/>
  <c r="BB169" i="2"/>
  <c r="BB10" i="2"/>
  <c r="BB7" i="2"/>
  <c r="BB12" i="2"/>
  <c r="BB9" i="2"/>
  <c r="BB37" i="2"/>
  <c r="BB24" i="2"/>
  <c r="BB21" i="2"/>
  <c r="BB48" i="2"/>
  <c r="BB49" i="2"/>
  <c r="BB35" i="2"/>
  <c r="BB43" i="2"/>
  <c r="BB28" i="2"/>
  <c r="BB50" i="2"/>
  <c r="BB75" i="2"/>
  <c r="BB64" i="2"/>
  <c r="BB119" i="2"/>
  <c r="BB61" i="2"/>
  <c r="BB85" i="2"/>
  <c r="BB74" i="2"/>
  <c r="BB97" i="2"/>
  <c r="BB100" i="2"/>
  <c r="BB26" i="2"/>
  <c r="BB84" i="2"/>
  <c r="BB107" i="2"/>
  <c r="BB110" i="2"/>
  <c r="BB46" i="2"/>
  <c r="BB62" i="2"/>
  <c r="BB117" i="2"/>
  <c r="BB112" i="2"/>
  <c r="BB122" i="2"/>
  <c r="BB145" i="2"/>
  <c r="BB177" i="2"/>
  <c r="BB18" i="2"/>
  <c r="BB15" i="2"/>
  <c r="BB20" i="2"/>
  <c r="BB17" i="2"/>
  <c r="BB14" i="2"/>
  <c r="BB11" i="2"/>
  <c r="BB31" i="2"/>
  <c r="BB39" i="2"/>
  <c r="BB56" i="2"/>
  <c r="BB57" i="2"/>
  <c r="BB51" i="2"/>
  <c r="BB36" i="2"/>
  <c r="BB59" i="2"/>
  <c r="BB69" i="2"/>
  <c r="BB83" i="2"/>
  <c r="BB72" i="2"/>
  <c r="BB95" i="2"/>
  <c r="BB98" i="2"/>
  <c r="BB82" i="2"/>
  <c r="BB105" i="2"/>
  <c r="BB108" i="2"/>
  <c r="BB42" i="2"/>
  <c r="BB60" i="2"/>
  <c r="BB115" i="2"/>
  <c r="BB81" i="2"/>
  <c r="BB70" i="2"/>
  <c r="BB93" i="2"/>
  <c r="BB125" i="2"/>
  <c r="BB153" i="2"/>
  <c r="BB185" i="2"/>
  <c r="BB23" i="2"/>
  <c r="BB25" i="2"/>
  <c r="BB22" i="2"/>
  <c r="BB19" i="2"/>
  <c r="BB8" i="2"/>
  <c r="BB47" i="2"/>
  <c r="BB32" i="2"/>
  <c r="BB44" i="2"/>
  <c r="BB67" i="2"/>
  <c r="BB53" i="2"/>
  <c r="BB71" i="2"/>
  <c r="BB91" i="2"/>
  <c r="BB80" i="2"/>
  <c r="BB103" i="2"/>
  <c r="BB106" i="2"/>
  <c r="BB38" i="2"/>
  <c r="BB90" i="2"/>
  <c r="BB113" i="2"/>
  <c r="BB92" i="2"/>
  <c r="BB116" i="2"/>
  <c r="BB58" i="2"/>
  <c r="BB79" i="2"/>
  <c r="BB68" i="2"/>
  <c r="BB123" i="2"/>
  <c r="BB94" i="2"/>
  <c r="BB45" i="2"/>
  <c r="BB89" i="2"/>
  <c r="BB78" i="2"/>
  <c r="BB101" i="2"/>
  <c r="BB129" i="2"/>
  <c r="BB161" i="2"/>
  <c r="BB193" i="2"/>
  <c r="BB134" i="2"/>
  <c r="BB166" i="2"/>
  <c r="BB124" i="2"/>
  <c r="BB147" i="2"/>
  <c r="BB179" i="2"/>
  <c r="BB155" i="2"/>
  <c r="BB163" i="2"/>
  <c r="BB171" i="2"/>
  <c r="BB160" i="2"/>
  <c r="BB192" i="2"/>
  <c r="BB157" i="2"/>
  <c r="BB189" i="2"/>
  <c r="BB130" i="2"/>
  <c r="BB162" i="2"/>
  <c r="BB194" i="2"/>
  <c r="BB127" i="2"/>
  <c r="BB159" i="2"/>
  <c r="BB191" i="2"/>
  <c r="BB132" i="2"/>
  <c r="BB164" i="2"/>
  <c r="BB196" i="2"/>
  <c r="BB201" i="2"/>
  <c r="BB131" i="2"/>
  <c r="BB139" i="2"/>
  <c r="BB168" i="2"/>
  <c r="BB133" i="2"/>
  <c r="BB165" i="2"/>
  <c r="BB138" i="2"/>
  <c r="BB170" i="2"/>
  <c r="BB135" i="2"/>
  <c r="BB167" i="2"/>
  <c r="BB140" i="2"/>
  <c r="BB172" i="2"/>
  <c r="BB198" i="2"/>
  <c r="BB195" i="2"/>
  <c r="BB174" i="2"/>
  <c r="BB182" i="2"/>
  <c r="BB190" i="2"/>
  <c r="BB176" i="2"/>
  <c r="BB96" i="2"/>
  <c r="BB118" i="2"/>
  <c r="BB141" i="2"/>
  <c r="BB173" i="2"/>
  <c r="BB146" i="2"/>
  <c r="BB178" i="2"/>
  <c r="BB104" i="2"/>
  <c r="BB120" i="2"/>
  <c r="BB143" i="2"/>
  <c r="BB175" i="2"/>
  <c r="BB148" i="2"/>
  <c r="BB180" i="2"/>
  <c r="BB6" i="2"/>
  <c r="BB197" i="2"/>
  <c r="BB142" i="2"/>
  <c r="BB150" i="2"/>
  <c r="BB158" i="2"/>
  <c r="BB187" i="2"/>
  <c r="BB128" i="2"/>
  <c r="BB136" i="2"/>
  <c r="BB144" i="2"/>
  <c r="BB152" i="2"/>
  <c r="BB184" i="2"/>
  <c r="BB126" i="2"/>
  <c r="BB149" i="2"/>
  <c r="BB181" i="2"/>
  <c r="BB154" i="2"/>
  <c r="BB186" i="2"/>
  <c r="BB151" i="2"/>
  <c r="BB183" i="2"/>
  <c r="BB156" i="2"/>
  <c r="BB188" i="2"/>
  <c r="BB199" i="2"/>
  <c r="BB200" i="2"/>
  <c r="AH27" i="2" l="1"/>
  <c r="AH28" i="2" s="1"/>
  <c r="AM26" i="2"/>
  <c r="R40" i="1" s="1"/>
  <c r="AG41" i="2"/>
  <c r="H32" i="2"/>
  <c r="H46" i="1" s="1"/>
  <c r="B33" i="2"/>
  <c r="D21" i="2"/>
  <c r="D62" i="2"/>
  <c r="D63" i="2"/>
  <c r="A81" i="2"/>
  <c r="BM21" i="2" a="1"/>
  <c r="BM21" i="2" s="1"/>
  <c r="D42" i="2"/>
  <c r="D41" i="2"/>
  <c r="BC156" i="2"/>
  <c r="BC45" i="2"/>
  <c r="BC197" i="2"/>
  <c r="BC111" i="2"/>
  <c r="BC151" i="2"/>
  <c r="BC94" i="2"/>
  <c r="BC136" i="2"/>
  <c r="BC100" i="2"/>
  <c r="BC96" i="2"/>
  <c r="BC133" i="2"/>
  <c r="BC146" i="2"/>
  <c r="BC132" i="2"/>
  <c r="BC104" i="2"/>
  <c r="BC52" i="2"/>
  <c r="BC50" i="2"/>
  <c r="BC139" i="2"/>
  <c r="BC194" i="2"/>
  <c r="BC105" i="2"/>
  <c r="BC173" i="2"/>
  <c r="BC198" i="2"/>
  <c r="BC180" i="2"/>
  <c r="BC124" i="2"/>
  <c r="BC134" i="2"/>
  <c r="BC137" i="2"/>
  <c r="BC176" i="2"/>
  <c r="BC110" i="2"/>
  <c r="BC114" i="2"/>
  <c r="BC168" i="2"/>
  <c r="BC155" i="2"/>
  <c r="BC143" i="2"/>
  <c r="BC87" i="2"/>
  <c r="BC95" i="2"/>
  <c r="BC33" i="2"/>
  <c r="BC28" i="2"/>
  <c r="BC32" i="2"/>
  <c r="BC92" i="2"/>
  <c r="BC26" i="2"/>
  <c r="BC63" i="2"/>
  <c r="BC41" i="2"/>
  <c r="BC186" i="2"/>
  <c r="BC148" i="2"/>
  <c r="BC135" i="2"/>
  <c r="BC166" i="2"/>
  <c r="BC116" i="2"/>
  <c r="BC144" i="2"/>
  <c r="BC193" i="2"/>
  <c r="BC106" i="2"/>
  <c r="BC182" i="2"/>
  <c r="BC102" i="2"/>
  <c r="BC122" i="2"/>
  <c r="BC44" i="2"/>
  <c r="BC78" i="2"/>
  <c r="BC13" i="2"/>
  <c r="BC31" i="2"/>
  <c r="BC43" i="2"/>
  <c r="BC82" i="2"/>
  <c r="BC49" i="2"/>
  <c r="BC40" i="2"/>
  <c r="BC12" i="2"/>
  <c r="BC160" i="2"/>
  <c r="BC126" i="2"/>
  <c r="BC178" i="2"/>
  <c r="BC171" i="2"/>
  <c r="BC159" i="2"/>
  <c r="BC164" i="2"/>
  <c r="BC108" i="2"/>
  <c r="BC6" i="2"/>
  <c r="BC188" i="2"/>
  <c r="BC153" i="2"/>
  <c r="BC157" i="2"/>
  <c r="BC77" i="2"/>
  <c r="BC42" i="2"/>
  <c r="BC149" i="2"/>
  <c r="BC97" i="2"/>
  <c r="BC8" i="2"/>
  <c r="BC72" i="2"/>
  <c r="BC20" i="2"/>
  <c r="BC75" i="2"/>
  <c r="BC154" i="2"/>
  <c r="BC174" i="2"/>
  <c r="BC179" i="2"/>
  <c r="BC177" i="2"/>
  <c r="BC127" i="2"/>
  <c r="BC184" i="2"/>
  <c r="BC195" i="2"/>
  <c r="BC118" i="2"/>
  <c r="BC140" i="2"/>
  <c r="BC170" i="2"/>
  <c r="BC190" i="2"/>
  <c r="BC163" i="2"/>
  <c r="BC161" i="2"/>
  <c r="BC191" i="2"/>
  <c r="BC98" i="2"/>
  <c r="BC162" i="2"/>
  <c r="BC150" i="2"/>
  <c r="BC128" i="2"/>
  <c r="BC125" i="2"/>
  <c r="BC117" i="2"/>
  <c r="BC130" i="2"/>
  <c r="BC93" i="2"/>
  <c r="BC115" i="2"/>
  <c r="BC88" i="2"/>
  <c r="BC89" i="2"/>
  <c r="BC51" i="2"/>
  <c r="BC16" i="2"/>
  <c r="BC68" i="2"/>
  <c r="BC107" i="2"/>
  <c r="BC80" i="2"/>
  <c r="BC119" i="2"/>
  <c r="BC39" i="2"/>
  <c r="BC54" i="2"/>
  <c r="BC19" i="2"/>
  <c r="BC141" i="2"/>
  <c r="BC60" i="2"/>
  <c r="BC61" i="2"/>
  <c r="BC83" i="2"/>
  <c r="BC62" i="2"/>
  <c r="BC29" i="2"/>
  <c r="BC11" i="2"/>
  <c r="BC15" i="2"/>
  <c r="BC112" i="2"/>
  <c r="BC123" i="2"/>
  <c r="BC55" i="2"/>
  <c r="BC103" i="2"/>
  <c r="BC53" i="2"/>
  <c r="BC21" i="2"/>
  <c r="BC7" i="2"/>
  <c r="AY6" i="2" a="1"/>
  <c r="AY6" i="2" s="1"/>
  <c r="BD1" i="2" s="1"/>
  <c r="BC192" i="2"/>
  <c r="BC142" i="2"/>
  <c r="BC147" i="2"/>
  <c r="BC145" i="2"/>
  <c r="BC201" i="2"/>
  <c r="BC152" i="2"/>
  <c r="BC172" i="2"/>
  <c r="BC169" i="2"/>
  <c r="BC167" i="2"/>
  <c r="BC199" i="2"/>
  <c r="BC158" i="2"/>
  <c r="BC131" i="2"/>
  <c r="BC129" i="2"/>
  <c r="BC183" i="2"/>
  <c r="BC138" i="2"/>
  <c r="BC196" i="2"/>
  <c r="BC200" i="2"/>
  <c r="BC187" i="2"/>
  <c r="BC185" i="2"/>
  <c r="BC175" i="2"/>
  <c r="BC189" i="2"/>
  <c r="BC76" i="2"/>
  <c r="BC66" i="2"/>
  <c r="BC67" i="2"/>
  <c r="BC48" i="2"/>
  <c r="BC30" i="2"/>
  <c r="BC181" i="2"/>
  <c r="BC79" i="2"/>
  <c r="BC90" i="2"/>
  <c r="BC91" i="2"/>
  <c r="BC70" i="2"/>
  <c r="BC34" i="2"/>
  <c r="BC57" i="2"/>
  <c r="BC22" i="2"/>
  <c r="BC120" i="2"/>
  <c r="BC71" i="2"/>
  <c r="BC56" i="2"/>
  <c r="BC36" i="2"/>
  <c r="BC73" i="2"/>
  <c r="BC35" i="2"/>
  <c r="BC14" i="2"/>
  <c r="BC18" i="2"/>
  <c r="BC101" i="2"/>
  <c r="BC74" i="2"/>
  <c r="BC113" i="2"/>
  <c r="BC86" i="2"/>
  <c r="BC27" i="2"/>
  <c r="BC24" i="2"/>
  <c r="BC10" i="2"/>
  <c r="BC69" i="2"/>
  <c r="BC59" i="2"/>
  <c r="BC81" i="2"/>
  <c r="BC37" i="2"/>
  <c r="BC25" i="2"/>
  <c r="BC23" i="2"/>
  <c r="BC109" i="2"/>
  <c r="BC99" i="2"/>
  <c r="BC121" i="2"/>
  <c r="BC47" i="2"/>
  <c r="BC58" i="2"/>
  <c r="BC46" i="2"/>
  <c r="BC17" i="2"/>
  <c r="BC165" i="2"/>
  <c r="BC84" i="2"/>
  <c r="BC85" i="2"/>
  <c r="BC64" i="2"/>
  <c r="BC65" i="2"/>
  <c r="BC38" i="2"/>
  <c r="BB2" i="2"/>
  <c r="BA2" i="2"/>
  <c r="AM27" i="2" l="1"/>
  <c r="R41" i="1" s="1"/>
  <c r="AG42" i="2"/>
  <c r="B34" i="2"/>
  <c r="H33" i="2"/>
  <c r="H47" i="1" s="1"/>
  <c r="AM28" i="2"/>
  <c r="R42" i="1" s="1"/>
  <c r="AH29" i="2"/>
  <c r="D22" i="2"/>
  <c r="A82" i="2"/>
  <c r="BM22" i="2" a="1"/>
  <c r="BM22" i="2" s="1"/>
  <c r="AY7" i="2" a="1"/>
  <c r="AY7" i="2" s="1"/>
  <c r="AY8" i="2" s="1" a="1"/>
  <c r="AY8" i="2" s="1"/>
  <c r="BF1" i="2" s="1"/>
  <c r="BF35" i="2" s="1"/>
  <c r="BC2" i="2"/>
  <c r="BD21" i="2"/>
  <c r="BD18" i="2"/>
  <c r="BD23" i="2"/>
  <c r="BD20" i="2"/>
  <c r="BD17" i="2"/>
  <c r="BD14" i="2"/>
  <c r="BD34" i="2"/>
  <c r="BD42" i="2"/>
  <c r="BD27" i="2"/>
  <c r="BD54" i="2"/>
  <c r="BD39" i="2"/>
  <c r="BD62" i="2"/>
  <c r="BD86" i="2"/>
  <c r="BD75" i="2"/>
  <c r="BD98" i="2"/>
  <c r="BD101" i="2"/>
  <c r="BD48" i="2"/>
  <c r="BD41" i="2"/>
  <c r="BD85" i="2"/>
  <c r="BD108" i="2"/>
  <c r="BD111" i="2"/>
  <c r="BD36" i="2"/>
  <c r="BD74" i="2"/>
  <c r="BD63" i="2"/>
  <c r="BD118" i="2"/>
  <c r="BD84" i="2"/>
  <c r="BD73" i="2"/>
  <c r="BD96" i="2"/>
  <c r="BD156" i="2"/>
  <c r="BD188" i="2"/>
  <c r="BD129" i="2"/>
  <c r="BD28" i="2"/>
  <c r="BD22" i="2"/>
  <c r="BD11" i="2"/>
  <c r="BD8" i="2"/>
  <c r="BD50" i="2"/>
  <c r="BD35" i="2"/>
  <c r="BD58" i="2"/>
  <c r="BD47" i="2"/>
  <c r="BD70" i="2"/>
  <c r="BD40" i="2"/>
  <c r="BD37" i="2"/>
  <c r="BD83" i="2"/>
  <c r="BD106" i="2"/>
  <c r="BD109" i="2"/>
  <c r="BD57" i="2"/>
  <c r="BD61" i="2"/>
  <c r="BD116" i="2"/>
  <c r="BD82" i="2"/>
  <c r="BD71" i="2"/>
  <c r="BD94" i="2"/>
  <c r="BD97" i="2"/>
  <c r="BD33" i="2"/>
  <c r="BD81" i="2"/>
  <c r="BD104" i="2"/>
  <c r="BD132" i="2"/>
  <c r="BD164" i="2"/>
  <c r="BD7" i="2"/>
  <c r="BD32" i="2"/>
  <c r="BD19" i="2"/>
  <c r="BD16" i="2"/>
  <c r="BD43" i="2"/>
  <c r="BD66" i="2"/>
  <c r="BD44" i="2"/>
  <c r="BD55" i="2"/>
  <c r="BD53" i="2"/>
  <c r="BD59" i="2"/>
  <c r="BD91" i="2"/>
  <c r="BD114" i="2"/>
  <c r="BD30" i="2"/>
  <c r="BD64" i="2"/>
  <c r="BD80" i="2"/>
  <c r="BD69" i="2"/>
  <c r="BD124" i="2"/>
  <c r="BD95" i="2"/>
  <c r="BD29" i="2"/>
  <c r="BD90" i="2"/>
  <c r="BD79" i="2"/>
  <c r="BD102" i="2"/>
  <c r="BD92" i="2"/>
  <c r="BD105" i="2"/>
  <c r="BD38" i="2"/>
  <c r="BD49" i="2"/>
  <c r="BD89" i="2"/>
  <c r="BD112" i="2"/>
  <c r="BD117" i="2"/>
  <c r="BD140" i="2"/>
  <c r="BD172" i="2"/>
  <c r="BD13" i="2"/>
  <c r="BD10" i="2"/>
  <c r="BD15" i="2"/>
  <c r="BD12" i="2"/>
  <c r="BD9" i="2"/>
  <c r="BD24" i="2"/>
  <c r="BD26" i="2"/>
  <c r="BD51" i="2"/>
  <c r="BD52" i="2"/>
  <c r="BD46" i="2"/>
  <c r="BD31" i="2"/>
  <c r="BD60" i="2"/>
  <c r="BD78" i="2"/>
  <c r="BD67" i="2"/>
  <c r="BD122" i="2"/>
  <c r="BD93" i="2"/>
  <c r="BD25" i="2"/>
  <c r="BD88" i="2"/>
  <c r="BD77" i="2"/>
  <c r="BD100" i="2"/>
  <c r="BD103" i="2"/>
  <c r="BD56" i="2"/>
  <c r="BD45" i="2"/>
  <c r="BD72" i="2"/>
  <c r="BD87" i="2"/>
  <c r="BD110" i="2"/>
  <c r="BD113" i="2"/>
  <c r="BD68" i="2"/>
  <c r="BD76" i="2"/>
  <c r="BD65" i="2"/>
  <c r="BD120" i="2"/>
  <c r="BD99" i="2"/>
  <c r="BD125" i="2"/>
  <c r="BD148" i="2"/>
  <c r="BD180" i="2"/>
  <c r="BD153" i="2"/>
  <c r="BD185" i="2"/>
  <c r="BD134" i="2"/>
  <c r="BD166" i="2"/>
  <c r="BD139" i="2"/>
  <c r="BD161" i="2"/>
  <c r="BD169" i="2"/>
  <c r="BD177" i="2"/>
  <c r="BD147" i="2"/>
  <c r="BD179" i="2"/>
  <c r="BD121" i="2"/>
  <c r="BD144" i="2"/>
  <c r="BD176" i="2"/>
  <c r="BD149" i="2"/>
  <c r="BD181" i="2"/>
  <c r="BD123" i="2"/>
  <c r="BD146" i="2"/>
  <c r="BD178" i="2"/>
  <c r="BD151" i="2"/>
  <c r="BD183" i="2"/>
  <c r="BD194" i="2"/>
  <c r="BD200" i="2"/>
  <c r="BD137" i="2"/>
  <c r="BD145" i="2"/>
  <c r="BD107" i="2"/>
  <c r="BD174" i="2"/>
  <c r="BD182" i="2"/>
  <c r="BD190" i="2"/>
  <c r="BD131" i="2"/>
  <c r="BD155" i="2"/>
  <c r="BD187" i="2"/>
  <c r="BD115" i="2"/>
  <c r="BD152" i="2"/>
  <c r="BD184" i="2"/>
  <c r="BD157" i="2"/>
  <c r="BD189" i="2"/>
  <c r="BD154" i="2"/>
  <c r="BD186" i="2"/>
  <c r="BD127" i="2"/>
  <c r="BD159" i="2"/>
  <c r="BD191" i="2"/>
  <c r="BD196" i="2"/>
  <c r="BD6" i="2"/>
  <c r="BD197" i="2"/>
  <c r="BD142" i="2"/>
  <c r="BD150" i="2"/>
  <c r="BD158" i="2"/>
  <c r="BD163" i="2"/>
  <c r="BD128" i="2"/>
  <c r="BD160" i="2"/>
  <c r="BD192" i="2"/>
  <c r="BD133" i="2"/>
  <c r="BD165" i="2"/>
  <c r="BD130" i="2"/>
  <c r="BD162" i="2"/>
  <c r="BD126" i="2"/>
  <c r="BD135" i="2"/>
  <c r="BD167" i="2"/>
  <c r="BD199" i="2"/>
  <c r="BD195" i="2"/>
  <c r="BD193" i="2"/>
  <c r="BD119" i="2"/>
  <c r="BD171" i="2"/>
  <c r="BD136" i="2"/>
  <c r="BD168" i="2"/>
  <c r="BD141" i="2"/>
  <c r="BD173" i="2"/>
  <c r="BD138" i="2"/>
  <c r="BD170" i="2"/>
  <c r="BD143" i="2"/>
  <c r="BD175" i="2"/>
  <c r="BD201" i="2"/>
  <c r="BD198" i="2"/>
  <c r="AG43" i="2" l="1"/>
  <c r="AO5" i="2"/>
  <c r="AN5" i="2"/>
  <c r="H34" i="2"/>
  <c r="H48" i="1" s="1"/>
  <c r="B35" i="2"/>
  <c r="AH30" i="2"/>
  <c r="AM29" i="2"/>
  <c r="R43" i="1" s="1"/>
  <c r="D23" i="2"/>
  <c r="A83" i="2"/>
  <c r="BM23" i="2" a="1"/>
  <c r="BM23" i="2" s="1"/>
  <c r="BF6" i="2"/>
  <c r="BF93" i="2"/>
  <c r="BF119" i="2"/>
  <c r="BF104" i="2"/>
  <c r="BF122" i="2"/>
  <c r="BF57" i="2"/>
  <c r="BF162" i="2"/>
  <c r="BF193" i="2"/>
  <c r="BF132" i="2"/>
  <c r="BF14" i="2"/>
  <c r="BF123" i="2"/>
  <c r="BF175" i="2"/>
  <c r="BF110" i="2"/>
  <c r="BF195" i="2"/>
  <c r="BF172" i="2"/>
  <c r="BF159" i="2"/>
  <c r="BF113" i="2"/>
  <c r="BF60" i="2"/>
  <c r="BF181" i="2"/>
  <c r="BF170" i="2"/>
  <c r="BF112" i="2"/>
  <c r="BF40" i="2"/>
  <c r="BF34" i="2"/>
  <c r="BF63" i="2"/>
  <c r="BF187" i="2"/>
  <c r="BF152" i="2"/>
  <c r="BF173" i="2"/>
  <c r="BF168" i="2"/>
  <c r="BF107" i="2"/>
  <c r="BF73" i="2"/>
  <c r="BF87" i="2"/>
  <c r="BF30" i="2"/>
  <c r="BF106" i="2"/>
  <c r="BF54" i="2"/>
  <c r="BF105" i="2"/>
  <c r="BF46" i="2"/>
  <c r="BF198" i="2"/>
  <c r="BF158" i="2"/>
  <c r="BF182" i="2"/>
  <c r="BF144" i="2"/>
  <c r="BF166" i="2"/>
  <c r="BF97" i="2"/>
  <c r="BF38" i="2"/>
  <c r="BF77" i="2"/>
  <c r="BF23" i="2"/>
  <c r="BF71" i="2"/>
  <c r="BF15" i="2"/>
  <c r="BF95" i="2"/>
  <c r="BF7" i="2"/>
  <c r="BF199" i="2"/>
  <c r="BF130" i="2"/>
  <c r="BF192" i="2"/>
  <c r="BF155" i="2"/>
  <c r="BF177" i="2"/>
  <c r="BF197" i="2"/>
  <c r="BF149" i="2"/>
  <c r="BF179" i="2"/>
  <c r="BF150" i="2"/>
  <c r="BF164" i="2"/>
  <c r="BF201" i="2"/>
  <c r="BF141" i="2"/>
  <c r="BF171" i="2"/>
  <c r="BF188" i="2"/>
  <c r="BF138" i="2"/>
  <c r="BF136" i="2"/>
  <c r="BF145" i="2"/>
  <c r="BF185" i="2"/>
  <c r="BF140" i="2"/>
  <c r="BF84" i="2"/>
  <c r="BF74" i="2"/>
  <c r="BF64" i="2"/>
  <c r="BF109" i="2"/>
  <c r="BF50" i="2"/>
  <c r="BF53" i="2"/>
  <c r="BF27" i="2"/>
  <c r="BF127" i="2"/>
  <c r="BF36" i="2"/>
  <c r="BF114" i="2"/>
  <c r="BF101" i="2"/>
  <c r="BF65" i="2"/>
  <c r="BF45" i="2"/>
  <c r="BF21" i="2"/>
  <c r="BF68" i="2"/>
  <c r="BF90" i="2"/>
  <c r="BF103" i="2"/>
  <c r="BF44" i="2"/>
  <c r="BF70" i="2"/>
  <c r="BF49" i="2"/>
  <c r="BF29" i="2"/>
  <c r="BF18" i="2"/>
  <c r="BF143" i="2"/>
  <c r="BF59" i="2"/>
  <c r="BF82" i="2"/>
  <c r="BF72" i="2"/>
  <c r="BF28" i="2"/>
  <c r="BF26" i="2"/>
  <c r="BF19" i="2"/>
  <c r="BF10" i="2"/>
  <c r="AY9" i="2" a="1"/>
  <c r="AY9" i="2" s="1"/>
  <c r="BF194" i="2"/>
  <c r="BF189" i="2"/>
  <c r="BF160" i="2"/>
  <c r="BF102" i="2"/>
  <c r="BF169" i="2"/>
  <c r="BF186" i="2"/>
  <c r="BF92" i="2"/>
  <c r="BF147" i="2"/>
  <c r="BF142" i="2"/>
  <c r="BF156" i="2"/>
  <c r="BF178" i="2"/>
  <c r="BF118" i="2"/>
  <c r="BF139" i="2"/>
  <c r="BF180" i="2"/>
  <c r="BF165" i="2"/>
  <c r="BF163" i="2"/>
  <c r="BF137" i="2"/>
  <c r="BF153" i="2"/>
  <c r="BF167" i="2"/>
  <c r="BF52" i="2"/>
  <c r="BF85" i="2"/>
  <c r="BF75" i="2"/>
  <c r="BF86" i="2"/>
  <c r="BF39" i="2"/>
  <c r="BF25" i="2"/>
  <c r="BF31" i="2"/>
  <c r="BF99" i="2"/>
  <c r="BF121" i="2"/>
  <c r="BF111" i="2"/>
  <c r="BF78" i="2"/>
  <c r="BF42" i="2"/>
  <c r="BF17" i="2"/>
  <c r="BF183" i="2"/>
  <c r="BF79" i="2"/>
  <c r="BF58" i="2"/>
  <c r="BF80" i="2"/>
  <c r="BF96" i="2"/>
  <c r="BF81" i="2"/>
  <c r="BF55" i="2"/>
  <c r="BF9" i="2"/>
  <c r="BF13" i="2"/>
  <c r="BF120" i="2"/>
  <c r="BF51" i="2"/>
  <c r="BF48" i="2"/>
  <c r="BF83" i="2"/>
  <c r="BF117" i="2"/>
  <c r="BF41" i="2"/>
  <c r="BF22" i="2"/>
  <c r="BF8" i="2"/>
  <c r="BF200" i="2"/>
  <c r="BF126" i="2"/>
  <c r="BF157" i="2"/>
  <c r="BF128" i="2"/>
  <c r="BF190" i="2"/>
  <c r="BF161" i="2"/>
  <c r="BF154" i="2"/>
  <c r="BF184" i="2"/>
  <c r="BF124" i="2"/>
  <c r="BF134" i="2"/>
  <c r="BF148" i="2"/>
  <c r="BF146" i="2"/>
  <c r="BF176" i="2"/>
  <c r="BF174" i="2"/>
  <c r="BF196" i="2"/>
  <c r="BF133" i="2"/>
  <c r="BF131" i="2"/>
  <c r="BF129" i="2"/>
  <c r="BF94" i="2"/>
  <c r="BF135" i="2"/>
  <c r="BF100" i="2"/>
  <c r="BF32" i="2"/>
  <c r="BF67" i="2"/>
  <c r="BF56" i="2"/>
  <c r="BF61" i="2"/>
  <c r="BF11" i="2"/>
  <c r="BF191" i="2"/>
  <c r="BF76" i="2"/>
  <c r="BF66" i="2"/>
  <c r="BF88" i="2"/>
  <c r="BF89" i="2"/>
  <c r="BF37" i="2"/>
  <c r="BF20" i="2"/>
  <c r="BF151" i="2"/>
  <c r="BF116" i="2"/>
  <c r="BF43" i="2"/>
  <c r="BF91" i="2"/>
  <c r="BF125" i="2"/>
  <c r="BF24" i="2"/>
  <c r="BF33" i="2"/>
  <c r="BF12" i="2"/>
  <c r="BF16" i="2"/>
  <c r="BF115" i="2"/>
  <c r="BF108" i="2"/>
  <c r="BF98" i="2"/>
  <c r="BF69" i="2"/>
  <c r="BF62" i="2"/>
  <c r="BF47" i="2"/>
  <c r="BE1" i="2"/>
  <c r="BD2" i="2"/>
  <c r="BG1" i="2"/>
  <c r="AY10" i="2" a="1"/>
  <c r="AY10" i="2" s="1"/>
  <c r="AG44" i="2" l="1"/>
  <c r="AN6" i="2"/>
  <c r="AO6" i="2"/>
  <c r="B36" i="2"/>
  <c r="H35" i="2"/>
  <c r="H49" i="1" s="1"/>
  <c r="BE81" i="2"/>
  <c r="BE134" i="2"/>
  <c r="AH31" i="2"/>
  <c r="AM30" i="2"/>
  <c r="R44" i="1" s="1"/>
  <c r="BE8" i="2"/>
  <c r="BE105" i="2"/>
  <c r="BE95" i="2"/>
  <c r="BE167" i="2"/>
  <c r="BE154" i="2"/>
  <c r="BE64" i="2"/>
  <c r="BE179" i="2"/>
  <c r="BE201" i="2"/>
  <c r="BE76" i="2"/>
  <c r="BE185" i="2"/>
  <c r="BE175" i="2"/>
  <c r="BE104" i="2"/>
  <c r="BE170" i="2"/>
  <c r="BE6" i="2"/>
  <c r="BE144" i="2"/>
  <c r="BE89" i="2"/>
  <c r="D24" i="2"/>
  <c r="BE14" i="2"/>
  <c r="BE47" i="2"/>
  <c r="BE13" i="2"/>
  <c r="BE193" i="2"/>
  <c r="BE164" i="2"/>
  <c r="BE93" i="2"/>
  <c r="BE191" i="2"/>
  <c r="BE188" i="2"/>
  <c r="BE157" i="2"/>
  <c r="BE151" i="2"/>
  <c r="BE149" i="2"/>
  <c r="BE174" i="2"/>
  <c r="BE138" i="2"/>
  <c r="BE112" i="2"/>
  <c r="BE75" i="2"/>
  <c r="BE29" i="2"/>
  <c r="BE23" i="2"/>
  <c r="BE77" i="2"/>
  <c r="BE53" i="2"/>
  <c r="BE107" i="2"/>
  <c r="BE60" i="2"/>
  <c r="BE27" i="2"/>
  <c r="BE165" i="2"/>
  <c r="BE103" i="2"/>
  <c r="BE150" i="2"/>
  <c r="BE121" i="2"/>
  <c r="BE74" i="2"/>
  <c r="BE111" i="2"/>
  <c r="BE137" i="2"/>
  <c r="BE200" i="2"/>
  <c r="BE155" i="2"/>
  <c r="BE162" i="2"/>
  <c r="BE55" i="2"/>
  <c r="BE38" i="2"/>
  <c r="BE21" i="2"/>
  <c r="BE42" i="2"/>
  <c r="BE24" i="2"/>
  <c r="BE90" i="2"/>
  <c r="BE48" i="2"/>
  <c r="BE196" i="2"/>
  <c r="BE139" i="2"/>
  <c r="BE186" i="2"/>
  <c r="BE171" i="2"/>
  <c r="BE190" i="2"/>
  <c r="BE125" i="2"/>
  <c r="BE145" i="2"/>
  <c r="BE180" i="2"/>
  <c r="BE199" i="2"/>
  <c r="BE140" i="2"/>
  <c r="BE109" i="2"/>
  <c r="BE102" i="2"/>
  <c r="BE114" i="2"/>
  <c r="BE49" i="2"/>
  <c r="BE136" i="2"/>
  <c r="BE67" i="2"/>
  <c r="BE15" i="2"/>
  <c r="BE69" i="2"/>
  <c r="BE152" i="2"/>
  <c r="BE43" i="2"/>
  <c r="BE7" i="2"/>
  <c r="BE122" i="2"/>
  <c r="BE26" i="2"/>
  <c r="BE66" i="2"/>
  <c r="BE39" i="2"/>
  <c r="BE9" i="2"/>
  <c r="BE96" i="2"/>
  <c r="BE91" i="2"/>
  <c r="BE16" i="2"/>
  <c r="BE61" i="2"/>
  <c r="BE40" i="2"/>
  <c r="A84" i="2"/>
  <c r="BE41" i="2"/>
  <c r="BE160" i="2"/>
  <c r="BE50" i="2"/>
  <c r="BE70" i="2"/>
  <c r="BE33" i="2"/>
  <c r="BE71" i="2"/>
  <c r="BE83" i="2"/>
  <c r="BE57" i="2"/>
  <c r="BE84" i="2"/>
  <c r="BE28" i="2"/>
  <c r="BM24" i="2" a="1"/>
  <c r="BM24" i="2" s="1"/>
  <c r="BE11" i="2"/>
  <c r="BF2" i="2"/>
  <c r="AO8" i="2" s="1"/>
  <c r="BE147" i="2"/>
  <c r="BE141" i="2"/>
  <c r="BE113" i="2"/>
  <c r="BE135" i="2"/>
  <c r="BE101" i="2"/>
  <c r="BE194" i="2"/>
  <c r="BE153" i="2"/>
  <c r="BE131" i="2"/>
  <c r="BE129" i="2"/>
  <c r="BE127" i="2"/>
  <c r="BE189" i="2"/>
  <c r="BE177" i="2"/>
  <c r="BE183" i="2"/>
  <c r="BE97" i="2"/>
  <c r="BE181" i="2"/>
  <c r="BE169" i="2"/>
  <c r="BE143" i="2"/>
  <c r="BE172" i="2"/>
  <c r="BE146" i="2"/>
  <c r="BE130" i="2"/>
  <c r="BE123" i="2"/>
  <c r="BE31" i="2"/>
  <c r="BE124" i="2"/>
  <c r="BE34" i="2"/>
  <c r="BE35" i="2"/>
  <c r="BE20" i="2"/>
  <c r="BE17" i="2"/>
  <c r="BE168" i="2"/>
  <c r="BE87" i="2"/>
  <c r="BE88" i="2"/>
  <c r="BE78" i="2"/>
  <c r="BE68" i="2"/>
  <c r="BE30" i="2"/>
  <c r="BE12" i="2"/>
  <c r="BE192" i="2"/>
  <c r="BE120" i="2"/>
  <c r="BE58" i="2"/>
  <c r="BE80" i="2"/>
  <c r="BE59" i="2"/>
  <c r="BE92" i="2"/>
  <c r="BE54" i="2"/>
  <c r="BE19" i="2"/>
  <c r="BE99" i="2"/>
  <c r="BE110" i="2"/>
  <c r="BE100" i="2"/>
  <c r="BE73" i="2"/>
  <c r="BE37" i="2"/>
  <c r="BE25" i="2"/>
  <c r="BE22" i="2"/>
  <c r="BE173" i="2"/>
  <c r="BE161" i="2"/>
  <c r="BE166" i="2"/>
  <c r="BE132" i="2"/>
  <c r="BE178" i="2"/>
  <c r="BE133" i="2"/>
  <c r="BE197" i="2"/>
  <c r="BE159" i="2"/>
  <c r="BE158" i="2"/>
  <c r="BE156" i="2"/>
  <c r="BE117" i="2"/>
  <c r="BE163" i="2"/>
  <c r="BE195" i="2"/>
  <c r="BE182" i="2"/>
  <c r="BE148" i="2"/>
  <c r="BE187" i="2"/>
  <c r="BE198" i="2"/>
  <c r="BE142" i="2"/>
  <c r="BE119" i="2"/>
  <c r="BE126" i="2"/>
  <c r="BE176" i="2"/>
  <c r="BE63" i="2"/>
  <c r="BE85" i="2"/>
  <c r="BE86" i="2"/>
  <c r="BE65" i="2"/>
  <c r="BE32" i="2"/>
  <c r="BE52" i="2"/>
  <c r="BE18" i="2"/>
  <c r="BE115" i="2"/>
  <c r="BE94" i="2"/>
  <c r="BE116" i="2"/>
  <c r="BE106" i="2"/>
  <c r="BE56" i="2"/>
  <c r="BE44" i="2"/>
  <c r="BE10" i="2"/>
  <c r="BE128" i="2"/>
  <c r="BE79" i="2"/>
  <c r="BE118" i="2"/>
  <c r="BE108" i="2"/>
  <c r="BE98" i="2"/>
  <c r="BE45" i="2"/>
  <c r="BE36" i="2"/>
  <c r="BE184" i="2"/>
  <c r="BE82" i="2"/>
  <c r="BE72" i="2"/>
  <c r="BE62" i="2"/>
  <c r="BE51" i="2"/>
  <c r="BE46" i="2"/>
  <c r="BH1" i="2"/>
  <c r="AY11" i="2" a="1"/>
  <c r="AY11" i="2" s="1"/>
  <c r="BG16" i="2"/>
  <c r="BG13" i="2"/>
  <c r="BG18" i="2"/>
  <c r="BG15" i="2"/>
  <c r="BG12" i="2"/>
  <c r="BG9" i="2"/>
  <c r="BG47" i="2"/>
  <c r="BG44" i="2"/>
  <c r="BG33" i="2"/>
  <c r="BG27" i="2"/>
  <c r="BG24" i="2"/>
  <c r="BG56" i="2"/>
  <c r="BG23" i="2"/>
  <c r="BG38" i="2"/>
  <c r="BG71" i="2"/>
  <c r="BG60" i="2"/>
  <c r="BG92" i="2"/>
  <c r="BG109" i="2"/>
  <c r="BG81" i="2"/>
  <c r="BG70" i="2"/>
  <c r="BG119" i="2"/>
  <c r="BG29" i="2"/>
  <c r="BG59" i="2"/>
  <c r="BG91" i="2"/>
  <c r="BG80" i="2"/>
  <c r="BG97" i="2"/>
  <c r="BG34" i="2"/>
  <c r="BG69" i="2"/>
  <c r="BG58" i="2"/>
  <c r="BG90" i="2"/>
  <c r="BG107" i="2"/>
  <c r="BG118" i="2"/>
  <c r="BG139" i="2"/>
  <c r="BG171" i="2"/>
  <c r="BG21" i="2"/>
  <c r="BG20" i="2"/>
  <c r="BG17" i="2"/>
  <c r="BG55" i="2"/>
  <c r="BG52" i="2"/>
  <c r="BG41" i="2"/>
  <c r="BG35" i="2"/>
  <c r="BG32" i="2"/>
  <c r="BG54" i="2"/>
  <c r="BG79" i="2"/>
  <c r="BG68" i="2"/>
  <c r="BG117" i="2"/>
  <c r="BG89" i="2"/>
  <c r="BG78" i="2"/>
  <c r="BG95" i="2"/>
  <c r="BG30" i="2"/>
  <c r="BG67" i="2"/>
  <c r="BG88" i="2"/>
  <c r="BG105" i="2"/>
  <c r="BG50" i="2"/>
  <c r="BG77" i="2"/>
  <c r="BG66" i="2"/>
  <c r="BG94" i="2"/>
  <c r="BG126" i="2"/>
  <c r="BG147" i="2"/>
  <c r="BG179" i="2"/>
  <c r="BG14" i="2"/>
  <c r="BG11" i="2"/>
  <c r="BG31" i="2"/>
  <c r="BG28" i="2"/>
  <c r="BG49" i="2"/>
  <c r="BG43" i="2"/>
  <c r="BG40" i="2"/>
  <c r="BG87" i="2"/>
  <c r="BG76" i="2"/>
  <c r="BG93" i="2"/>
  <c r="BG125" i="2"/>
  <c r="BG53" i="2"/>
  <c r="BG26" i="2"/>
  <c r="BG65" i="2"/>
  <c r="BG86" i="2"/>
  <c r="BG103" i="2"/>
  <c r="BG46" i="2"/>
  <c r="BG75" i="2"/>
  <c r="BG64" i="2"/>
  <c r="BG113" i="2"/>
  <c r="BG85" i="2"/>
  <c r="BG74" i="2"/>
  <c r="BG102" i="2"/>
  <c r="BG155" i="2"/>
  <c r="BG187" i="2"/>
  <c r="BG8" i="2"/>
  <c r="BG10" i="2"/>
  <c r="BG7" i="2"/>
  <c r="BG22" i="2"/>
  <c r="BG19" i="2"/>
  <c r="BG39" i="2"/>
  <c r="BG36" i="2"/>
  <c r="BG25" i="2"/>
  <c r="BG51" i="2"/>
  <c r="BG48" i="2"/>
  <c r="BG45" i="2"/>
  <c r="BG63" i="2"/>
  <c r="BG84" i="2"/>
  <c r="BG101" i="2"/>
  <c r="BG42" i="2"/>
  <c r="BG73" i="2"/>
  <c r="BG62" i="2"/>
  <c r="BG111" i="2"/>
  <c r="BG57" i="2"/>
  <c r="BG83" i="2"/>
  <c r="BG72" i="2"/>
  <c r="BG121" i="2"/>
  <c r="BG37" i="2"/>
  <c r="BG61" i="2"/>
  <c r="BG82" i="2"/>
  <c r="BG99" i="2"/>
  <c r="BG110" i="2"/>
  <c r="BG131" i="2"/>
  <c r="BG163" i="2"/>
  <c r="BG136" i="2"/>
  <c r="BG96" i="2"/>
  <c r="BG149" i="2"/>
  <c r="BG181" i="2"/>
  <c r="BG104" i="2"/>
  <c r="BG112" i="2"/>
  <c r="BG120" i="2"/>
  <c r="BG189" i="2"/>
  <c r="BG130" i="2"/>
  <c r="BG106" i="2"/>
  <c r="BG127" i="2"/>
  <c r="BG159" i="2"/>
  <c r="BG191" i="2"/>
  <c r="BG108" i="2"/>
  <c r="BG129" i="2"/>
  <c r="BG161" i="2"/>
  <c r="BG193" i="2"/>
  <c r="BG134" i="2"/>
  <c r="BG162" i="2"/>
  <c r="BG6" i="2"/>
  <c r="BG156" i="2"/>
  <c r="BG188" i="2"/>
  <c r="BG200" i="2"/>
  <c r="BG142" i="2"/>
  <c r="BG174" i="2"/>
  <c r="BG197" i="2"/>
  <c r="BG168" i="2"/>
  <c r="BG194" i="2"/>
  <c r="BG128" i="2"/>
  <c r="BG157" i="2"/>
  <c r="BG165" i="2"/>
  <c r="BG173" i="2"/>
  <c r="BG138" i="2"/>
  <c r="BG123" i="2"/>
  <c r="BG114" i="2"/>
  <c r="BG135" i="2"/>
  <c r="BG167" i="2"/>
  <c r="BG116" i="2"/>
  <c r="BG137" i="2"/>
  <c r="BG169" i="2"/>
  <c r="BG170" i="2"/>
  <c r="BG132" i="2"/>
  <c r="BG164" i="2"/>
  <c r="BG150" i="2"/>
  <c r="BG182" i="2"/>
  <c r="BG144" i="2"/>
  <c r="BG176" i="2"/>
  <c r="BG199" i="2"/>
  <c r="BG115" i="2"/>
  <c r="BG133" i="2"/>
  <c r="BG141" i="2"/>
  <c r="BG122" i="2"/>
  <c r="BG143" i="2"/>
  <c r="BG175" i="2"/>
  <c r="BG124" i="2"/>
  <c r="BG145" i="2"/>
  <c r="BG177" i="2"/>
  <c r="BG146" i="2"/>
  <c r="BG178" i="2"/>
  <c r="BG201" i="2"/>
  <c r="BG172" i="2"/>
  <c r="BG195" i="2"/>
  <c r="BG158" i="2"/>
  <c r="BG190" i="2"/>
  <c r="BG152" i="2"/>
  <c r="BG184" i="2"/>
  <c r="BG196" i="2"/>
  <c r="BG98" i="2"/>
  <c r="BG151" i="2"/>
  <c r="BG183" i="2"/>
  <c r="BG100" i="2"/>
  <c r="BG153" i="2"/>
  <c r="BG185" i="2"/>
  <c r="BG154" i="2"/>
  <c r="BG186" i="2"/>
  <c r="BG198" i="2"/>
  <c r="BG148" i="2"/>
  <c r="BG180" i="2"/>
  <c r="BG166" i="2"/>
  <c r="BG140" i="2"/>
  <c r="BG160" i="2"/>
  <c r="BG192" i="2"/>
  <c r="AG45" i="2" l="1"/>
  <c r="AM31" i="2"/>
  <c r="R45" i="1" s="1"/>
  <c r="AH32" i="2"/>
  <c r="AN8" i="2"/>
  <c r="H36" i="2"/>
  <c r="H50" i="1" s="1"/>
  <c r="B37" i="2"/>
  <c r="AN4" i="2"/>
  <c r="BG2" i="2"/>
  <c r="D25" i="2"/>
  <c r="A85" i="2"/>
  <c r="BM25" i="2" a="1"/>
  <c r="BM25" i="2" s="1"/>
  <c r="BE2" i="2"/>
  <c r="BI1" i="2"/>
  <c r="AO17" i="2" s="1"/>
  <c r="AY12" i="2" a="1"/>
  <c r="AY12" i="2" s="1"/>
  <c r="AY13" i="2" s="1" a="1"/>
  <c r="AY13" i="2" s="1"/>
  <c r="AY14" i="2" s="1" a="1"/>
  <c r="AY14" i="2" s="1"/>
  <c r="AY15" i="2" s="1" a="1"/>
  <c r="AY15" i="2" s="1"/>
  <c r="AY16" i="2" s="1" a="1"/>
  <c r="AY16" i="2" s="1"/>
  <c r="AY17" i="2" s="1" a="1"/>
  <c r="AY17" i="2" s="1"/>
  <c r="AY18" i="2" s="1" a="1"/>
  <c r="AY18" i="2" s="1"/>
  <c r="AY19" i="2" s="1" a="1"/>
  <c r="AY19" i="2" s="1"/>
  <c r="AY20" i="2" s="1" a="1"/>
  <c r="AY20" i="2" s="1"/>
  <c r="AY21" i="2" s="1" a="1"/>
  <c r="AY21" i="2" s="1"/>
  <c r="AY22" i="2" s="1" a="1"/>
  <c r="AY22" i="2" s="1"/>
  <c r="AY23" i="2" s="1" a="1"/>
  <c r="AY23" i="2" s="1"/>
  <c r="AY24" i="2" s="1" a="1"/>
  <c r="AY24" i="2" s="1"/>
  <c r="AY25" i="2" s="1" a="1"/>
  <c r="AY25" i="2" s="1"/>
  <c r="AY26" i="2" s="1" a="1"/>
  <c r="AY26" i="2" s="1"/>
  <c r="AY27" i="2" s="1" a="1"/>
  <c r="AY27" i="2" s="1"/>
  <c r="AY28" i="2" s="1" a="1"/>
  <c r="AY28" i="2" s="1"/>
  <c r="AY29" i="2" s="1" a="1"/>
  <c r="AY29" i="2" s="1"/>
  <c r="AY30" i="2" s="1" a="1"/>
  <c r="AY30" i="2" s="1"/>
  <c r="AY31" i="2" s="1" a="1"/>
  <c r="AY31" i="2" s="1"/>
  <c r="AY32" i="2" s="1" a="1"/>
  <c r="AY32" i="2" s="1"/>
  <c r="AY33" i="2" s="1" a="1"/>
  <c r="AY33" i="2" s="1"/>
  <c r="AY34" i="2" s="1" a="1"/>
  <c r="AY34" i="2" s="1"/>
  <c r="AY35" i="2" s="1" a="1"/>
  <c r="AY35" i="2" s="1"/>
  <c r="AY36" i="2" s="1" a="1"/>
  <c r="AY36" i="2" s="1"/>
  <c r="AY37" i="2" s="1" a="1"/>
  <c r="AY37" i="2" s="1"/>
  <c r="AY38" i="2" s="1" a="1"/>
  <c r="AY38" i="2" s="1"/>
  <c r="AY39" i="2" s="1" a="1"/>
  <c r="AY39" i="2" s="1"/>
  <c r="AY40" i="2" s="1" a="1"/>
  <c r="AY40" i="2" s="1"/>
  <c r="AY41" i="2" s="1" a="1"/>
  <c r="AY41" i="2" s="1"/>
  <c r="AY42" i="2" s="1" a="1"/>
  <c r="AY42" i="2" s="1"/>
  <c r="AY43" i="2" s="1" a="1"/>
  <c r="AY43" i="2" s="1"/>
  <c r="AY44" i="2" s="1" a="1"/>
  <c r="AY44" i="2" s="1"/>
  <c r="AY45" i="2" s="1" a="1"/>
  <c r="AY45" i="2" s="1"/>
  <c r="AY46" i="2" s="1" a="1"/>
  <c r="AY46" i="2" s="1"/>
  <c r="AY47" i="2" s="1" a="1"/>
  <c r="AY47" i="2" s="1"/>
  <c r="AY48" i="2" s="1" a="1"/>
  <c r="AY48" i="2" s="1"/>
  <c r="AY49" i="2" s="1" a="1"/>
  <c r="AY49" i="2" s="1"/>
  <c r="AY50" i="2" s="1" a="1"/>
  <c r="AY50" i="2" s="1"/>
  <c r="AY51" i="2" s="1" a="1"/>
  <c r="AY51" i="2" s="1"/>
  <c r="AY52" i="2" s="1" a="1"/>
  <c r="AY52" i="2" s="1"/>
  <c r="AY53" i="2" s="1" a="1"/>
  <c r="AY53" i="2" s="1"/>
  <c r="AY54" i="2" s="1" a="1"/>
  <c r="AY54" i="2" s="1"/>
  <c r="AY55" i="2" s="1" a="1"/>
  <c r="AY55" i="2" s="1"/>
  <c r="AY56" i="2" s="1" a="1"/>
  <c r="AY56" i="2" s="1"/>
  <c r="AY57" i="2" s="1" a="1"/>
  <c r="AY57" i="2" s="1"/>
  <c r="AY58" i="2" s="1" a="1"/>
  <c r="AY58" i="2" s="1"/>
  <c r="AY59" i="2" s="1" a="1"/>
  <c r="AY59" i="2" s="1"/>
  <c r="AY60" i="2" s="1" a="1"/>
  <c r="AY60" i="2" s="1"/>
  <c r="AY61" i="2" s="1" a="1"/>
  <c r="AY61" i="2" s="1"/>
  <c r="AY62" i="2" s="1" a="1"/>
  <c r="AY62" i="2" s="1"/>
  <c r="AY63" i="2" s="1" a="1"/>
  <c r="AY63" i="2" s="1"/>
  <c r="AY64" i="2" s="1" a="1"/>
  <c r="AY64" i="2" s="1"/>
  <c r="AY65" i="2" s="1" a="1"/>
  <c r="AY65" i="2" s="1"/>
  <c r="AY66" i="2" s="1" a="1"/>
  <c r="AY66" i="2" s="1"/>
  <c r="AY67" i="2" s="1" a="1"/>
  <c r="AY67" i="2" s="1"/>
  <c r="AY68" i="2" s="1" a="1"/>
  <c r="AY68" i="2" s="1"/>
  <c r="AY69" i="2" s="1" a="1"/>
  <c r="AY69" i="2" s="1"/>
  <c r="AY70" i="2" s="1" a="1"/>
  <c r="AY70" i="2" s="1"/>
  <c r="AY71" i="2" s="1" a="1"/>
  <c r="AY71" i="2" s="1"/>
  <c r="AY72" i="2" s="1" a="1"/>
  <c r="AY72" i="2" s="1"/>
  <c r="AY73" i="2" s="1" a="1"/>
  <c r="AY73" i="2" s="1"/>
  <c r="AY74" i="2" s="1" a="1"/>
  <c r="AY74" i="2" s="1"/>
  <c r="AY75" i="2" s="1" a="1"/>
  <c r="AY75" i="2" s="1"/>
  <c r="AY76" i="2" s="1" a="1"/>
  <c r="AY76" i="2" s="1"/>
  <c r="AY77" i="2" s="1" a="1"/>
  <c r="AY77" i="2" s="1"/>
  <c r="AY78" i="2" s="1" a="1"/>
  <c r="AY78" i="2" s="1"/>
  <c r="AY79" i="2" s="1" a="1"/>
  <c r="AY79" i="2" s="1"/>
  <c r="AY80" i="2" s="1" a="1"/>
  <c r="AY80" i="2" s="1"/>
  <c r="AY81" i="2" s="1" a="1"/>
  <c r="AY81" i="2" s="1"/>
  <c r="AY82" i="2" s="1" a="1"/>
  <c r="AY82" i="2" s="1"/>
  <c r="AY83" i="2" s="1" a="1"/>
  <c r="AY83" i="2" s="1"/>
  <c r="AY84" i="2" s="1" a="1"/>
  <c r="AY84" i="2" s="1"/>
  <c r="AY85" i="2" s="1" a="1"/>
  <c r="AY85" i="2" s="1"/>
  <c r="AY86" i="2" s="1" a="1"/>
  <c r="AY86" i="2" s="1"/>
  <c r="AY87" i="2" s="1" a="1"/>
  <c r="AY87" i="2" s="1"/>
  <c r="AY88" i="2" s="1" a="1"/>
  <c r="AY88" i="2" s="1"/>
  <c r="AY89" i="2" s="1" a="1"/>
  <c r="AY89" i="2" s="1"/>
  <c r="AY90" i="2" s="1" a="1"/>
  <c r="AY90" i="2" s="1"/>
  <c r="AY91" i="2" s="1" a="1"/>
  <c r="AY91" i="2" s="1"/>
  <c r="AY92" i="2" s="1" a="1"/>
  <c r="AY92" i="2" s="1"/>
  <c r="AY93" i="2" s="1" a="1"/>
  <c r="AY93" i="2" s="1"/>
  <c r="AY94" i="2" s="1" a="1"/>
  <c r="AY94" i="2" s="1"/>
  <c r="AY95" i="2" s="1" a="1"/>
  <c r="AY95" i="2" s="1"/>
  <c r="AY96" i="2" s="1" a="1"/>
  <c r="AY96" i="2" s="1"/>
  <c r="AY97" i="2" s="1" a="1"/>
  <c r="AY97" i="2" s="1"/>
  <c r="AY98" i="2" s="1" a="1"/>
  <c r="AY98" i="2" s="1"/>
  <c r="AY99" i="2" s="1" a="1"/>
  <c r="AY99" i="2" s="1"/>
  <c r="AY100" i="2" s="1" a="1"/>
  <c r="AY100" i="2" s="1"/>
  <c r="AY101" i="2" s="1" a="1"/>
  <c r="AY101" i="2" s="1"/>
  <c r="AY102" i="2" s="1" a="1"/>
  <c r="AY102" i="2" s="1"/>
  <c r="AY103" i="2" s="1" a="1"/>
  <c r="AY103" i="2" s="1"/>
  <c r="AY104" i="2" s="1" a="1"/>
  <c r="AY104" i="2" s="1"/>
  <c r="AY105" i="2" s="1" a="1"/>
  <c r="AY105" i="2" s="1"/>
  <c r="AY106" i="2" s="1" a="1"/>
  <c r="AY106" i="2" s="1"/>
  <c r="AY107" i="2" s="1" a="1"/>
  <c r="AY107" i="2" s="1"/>
  <c r="AY108" i="2" s="1" a="1"/>
  <c r="AY108" i="2" s="1"/>
  <c r="AY109" i="2" s="1" a="1"/>
  <c r="AY109" i="2" s="1"/>
  <c r="AY110" i="2" s="1" a="1"/>
  <c r="AY110" i="2" s="1"/>
  <c r="AY111" i="2" s="1" a="1"/>
  <c r="AY111" i="2" s="1"/>
  <c r="AY112" i="2" s="1" a="1"/>
  <c r="AY112" i="2" s="1"/>
  <c r="AY113" i="2" s="1" a="1"/>
  <c r="AY113" i="2" s="1"/>
  <c r="AY114" i="2" s="1" a="1"/>
  <c r="AY114" i="2" s="1"/>
  <c r="AY115" i="2" s="1" a="1"/>
  <c r="AY115" i="2" s="1"/>
  <c r="AY116" i="2" s="1" a="1"/>
  <c r="AY116" i="2" s="1"/>
  <c r="AY117" i="2" s="1" a="1"/>
  <c r="AY117" i="2" s="1"/>
  <c r="AY118" i="2" s="1" a="1"/>
  <c r="AY118" i="2" s="1"/>
  <c r="AY119" i="2" s="1" a="1"/>
  <c r="AY119" i="2" s="1"/>
  <c r="AY120" i="2" s="1" a="1"/>
  <c r="AY120" i="2" s="1"/>
  <c r="AY121" i="2" s="1" a="1"/>
  <c r="AY121" i="2" s="1"/>
  <c r="AY122" i="2" s="1" a="1"/>
  <c r="AY122" i="2" s="1"/>
  <c r="AY123" i="2" s="1" a="1"/>
  <c r="AY123" i="2" s="1"/>
  <c r="AY124" i="2" s="1" a="1"/>
  <c r="AY124" i="2" s="1"/>
  <c r="AY125" i="2" s="1" a="1"/>
  <c r="AY125" i="2" s="1"/>
  <c r="AY126" i="2" s="1" a="1"/>
  <c r="AY126" i="2" s="1"/>
  <c r="AY127" i="2" s="1" a="1"/>
  <c r="AY127" i="2" s="1"/>
  <c r="AY128" i="2" s="1" a="1"/>
  <c r="AY128" i="2" s="1"/>
  <c r="AY129" i="2" s="1" a="1"/>
  <c r="AY129" i="2" s="1"/>
  <c r="AY130" i="2" s="1" a="1"/>
  <c r="AY130" i="2" s="1"/>
  <c r="AY131" i="2" s="1" a="1"/>
  <c r="AY131" i="2" s="1"/>
  <c r="AY132" i="2" s="1" a="1"/>
  <c r="AY132" i="2" s="1"/>
  <c r="AY133" i="2" s="1" a="1"/>
  <c r="AY133" i="2" s="1"/>
  <c r="AY134" i="2" s="1" a="1"/>
  <c r="AY134" i="2" s="1"/>
  <c r="AY135" i="2" s="1" a="1"/>
  <c r="AY135" i="2" s="1"/>
  <c r="AY136" i="2" s="1" a="1"/>
  <c r="AY136" i="2" s="1"/>
  <c r="AY137" i="2" s="1" a="1"/>
  <c r="AY137" i="2" s="1"/>
  <c r="AY138" i="2" s="1" a="1"/>
  <c r="AY138" i="2" s="1"/>
  <c r="AY139" i="2" s="1" a="1"/>
  <c r="AY139" i="2" s="1"/>
  <c r="AY140" i="2" s="1" a="1"/>
  <c r="AY140" i="2" s="1"/>
  <c r="AY141" i="2" s="1" a="1"/>
  <c r="AY141" i="2" s="1"/>
  <c r="AY142" i="2" s="1" a="1"/>
  <c r="AY142" i="2" s="1"/>
  <c r="AY143" i="2" s="1" a="1"/>
  <c r="AY143" i="2" s="1"/>
  <c r="AY144" i="2" s="1" a="1"/>
  <c r="AY144" i="2" s="1"/>
  <c r="AY145" i="2" s="1" a="1"/>
  <c r="AY145" i="2" s="1"/>
  <c r="AY146" i="2" s="1" a="1"/>
  <c r="AY146" i="2" s="1"/>
  <c r="AY147" i="2" s="1" a="1"/>
  <c r="AY147" i="2" s="1"/>
  <c r="AY148" i="2" s="1" a="1"/>
  <c r="AY148" i="2" s="1"/>
  <c r="AY149" i="2" s="1" a="1"/>
  <c r="AY149" i="2" s="1"/>
  <c r="AY150" i="2" s="1" a="1"/>
  <c r="AY150" i="2" s="1"/>
  <c r="AY151" i="2" s="1" a="1"/>
  <c r="AY151" i="2" s="1"/>
  <c r="AY152" i="2" s="1" a="1"/>
  <c r="AY152" i="2" s="1"/>
  <c r="AY153" i="2" s="1" a="1"/>
  <c r="AY153" i="2" s="1"/>
  <c r="AY154" i="2" s="1" a="1"/>
  <c r="AY154" i="2" s="1"/>
  <c r="AY155" i="2" s="1" a="1"/>
  <c r="AY155" i="2" s="1"/>
  <c r="AY156" i="2" s="1" a="1"/>
  <c r="AY156" i="2" s="1"/>
  <c r="AY157" i="2" s="1" a="1"/>
  <c r="AY157" i="2" s="1"/>
  <c r="AY158" i="2" s="1" a="1"/>
  <c r="AY158" i="2" s="1"/>
  <c r="AY159" i="2" s="1" a="1"/>
  <c r="AY159" i="2" s="1"/>
  <c r="AY160" i="2" s="1" a="1"/>
  <c r="AY160" i="2" s="1"/>
  <c r="AY161" i="2" s="1" a="1"/>
  <c r="AY161" i="2" s="1"/>
  <c r="AY162" i="2" s="1" a="1"/>
  <c r="AY162" i="2" s="1"/>
  <c r="AY163" i="2" s="1" a="1"/>
  <c r="AY163" i="2" s="1"/>
  <c r="AY164" i="2" s="1" a="1"/>
  <c r="AY164" i="2" s="1"/>
  <c r="AY165" i="2" s="1" a="1"/>
  <c r="AY165" i="2" s="1"/>
  <c r="AY166" i="2" s="1" a="1"/>
  <c r="AY166" i="2" s="1"/>
  <c r="AY167" i="2" s="1" a="1"/>
  <c r="AY167" i="2" s="1"/>
  <c r="AY168" i="2" s="1" a="1"/>
  <c r="AY168" i="2" s="1"/>
  <c r="AY169" i="2" s="1" a="1"/>
  <c r="AY169" i="2" s="1"/>
  <c r="AY170" i="2" s="1" a="1"/>
  <c r="AY170" i="2" s="1"/>
  <c r="AY171" i="2" s="1" a="1"/>
  <c r="AY171" i="2" s="1"/>
  <c r="AY172" i="2" s="1" a="1"/>
  <c r="AY172" i="2" s="1"/>
  <c r="AY173" i="2" s="1" a="1"/>
  <c r="AY173" i="2" s="1"/>
  <c r="AY174" i="2" s="1" a="1"/>
  <c r="AY174" i="2" s="1"/>
  <c r="AY175" i="2" s="1" a="1"/>
  <c r="AY175" i="2" s="1"/>
  <c r="AY176" i="2" s="1" a="1"/>
  <c r="AY176" i="2" s="1"/>
  <c r="AY177" i="2" s="1" a="1"/>
  <c r="AY177" i="2" s="1"/>
  <c r="AY178" i="2" s="1" a="1"/>
  <c r="AY178" i="2" s="1"/>
  <c r="AY179" i="2" s="1" a="1"/>
  <c r="AY179" i="2" s="1"/>
  <c r="AY180" i="2" s="1" a="1"/>
  <c r="AY180" i="2" s="1"/>
  <c r="AY181" i="2" s="1" a="1"/>
  <c r="AY181" i="2" s="1"/>
  <c r="AY182" i="2" s="1" a="1"/>
  <c r="AY182" i="2" s="1"/>
  <c r="AY183" i="2" s="1" a="1"/>
  <c r="AY183" i="2" s="1"/>
  <c r="AY184" i="2" s="1" a="1"/>
  <c r="AY184" i="2" s="1"/>
  <c r="AY185" i="2" s="1" a="1"/>
  <c r="AY185" i="2" s="1"/>
  <c r="AY186" i="2" s="1" a="1"/>
  <c r="AY186" i="2" s="1"/>
  <c r="AY187" i="2" s="1" a="1"/>
  <c r="AY187" i="2" s="1"/>
  <c r="AY188" i="2" s="1" a="1"/>
  <c r="AY188" i="2" s="1"/>
  <c r="AY189" i="2" s="1" a="1"/>
  <c r="AY189" i="2" s="1"/>
  <c r="AY190" i="2" s="1" a="1"/>
  <c r="AY190" i="2" s="1"/>
  <c r="AY191" i="2" s="1" a="1"/>
  <c r="AY191" i="2" s="1"/>
  <c r="AY192" i="2" s="1" a="1"/>
  <c r="AY192" i="2" s="1"/>
  <c r="AY193" i="2" s="1" a="1"/>
  <c r="AY193" i="2" s="1"/>
  <c r="AY194" i="2" s="1" a="1"/>
  <c r="AY194" i="2" s="1"/>
  <c r="AY195" i="2" s="1" a="1"/>
  <c r="AY195" i="2" s="1"/>
  <c r="AY196" i="2" s="1" a="1"/>
  <c r="AY196" i="2" s="1"/>
  <c r="AY197" i="2" s="1" a="1"/>
  <c r="AY197" i="2" s="1"/>
  <c r="AY198" i="2" s="1" a="1"/>
  <c r="AY198" i="2" s="1"/>
  <c r="AY199" i="2" s="1" a="1"/>
  <c r="AY199" i="2" s="1"/>
  <c r="AY200" i="2" s="1" a="1"/>
  <c r="AY200" i="2" s="1"/>
  <c r="AY201" i="2" s="1" a="1"/>
  <c r="AY201" i="2" s="1"/>
  <c r="BH26" i="2"/>
  <c r="BH23" i="2"/>
  <c r="BH20" i="2"/>
  <c r="BH9" i="2"/>
  <c r="BH48" i="2"/>
  <c r="BH33" i="2"/>
  <c r="BH28" i="2"/>
  <c r="BH45" i="2"/>
  <c r="BH68" i="2"/>
  <c r="BH81" i="2"/>
  <c r="BH104" i="2"/>
  <c r="BH107" i="2"/>
  <c r="BH59" i="2"/>
  <c r="BH91" i="2"/>
  <c r="BH114" i="2"/>
  <c r="BH35" i="2"/>
  <c r="BH80" i="2"/>
  <c r="BH69" i="2"/>
  <c r="BH92" i="2"/>
  <c r="BH124" i="2"/>
  <c r="BH95" i="2"/>
  <c r="BH55" i="2"/>
  <c r="BH70" i="2"/>
  <c r="BH90" i="2"/>
  <c r="BH79" i="2"/>
  <c r="BH102" i="2"/>
  <c r="BH105" i="2"/>
  <c r="BH130" i="2"/>
  <c r="BH162" i="2"/>
  <c r="BH135" i="2"/>
  <c r="BH34" i="2"/>
  <c r="BH30" i="2"/>
  <c r="BH17" i="2"/>
  <c r="BH14" i="2"/>
  <c r="BH36" i="2"/>
  <c r="BH56" i="2"/>
  <c r="BH41" i="2"/>
  <c r="BH64" i="2"/>
  <c r="BH42" i="2"/>
  <c r="BH53" i="2"/>
  <c r="BH66" i="2"/>
  <c r="BH89" i="2"/>
  <c r="BH112" i="2"/>
  <c r="BH115" i="2"/>
  <c r="BH54" i="2"/>
  <c r="BH31" i="2"/>
  <c r="BH78" i="2"/>
  <c r="BH67" i="2"/>
  <c r="BH122" i="2"/>
  <c r="BH93" i="2"/>
  <c r="BH51" i="2"/>
  <c r="BH88" i="2"/>
  <c r="BH77" i="2"/>
  <c r="BH100" i="2"/>
  <c r="BH103" i="2"/>
  <c r="BH62" i="2"/>
  <c r="BH72" i="2"/>
  <c r="BH87" i="2"/>
  <c r="BH110" i="2"/>
  <c r="BH138" i="2"/>
  <c r="BH170" i="2"/>
  <c r="BH11" i="2"/>
  <c r="BH8" i="2"/>
  <c r="BH13" i="2"/>
  <c r="BH10" i="2"/>
  <c r="BH7" i="2"/>
  <c r="BH38" i="2"/>
  <c r="BH22" i="2"/>
  <c r="BH24" i="2"/>
  <c r="BH49" i="2"/>
  <c r="BH50" i="2"/>
  <c r="BH44" i="2"/>
  <c r="BH29" i="2"/>
  <c r="BH46" i="2"/>
  <c r="BH27" i="2"/>
  <c r="BH76" i="2"/>
  <c r="BH65" i="2"/>
  <c r="BH120" i="2"/>
  <c r="BH47" i="2"/>
  <c r="BH86" i="2"/>
  <c r="BH75" i="2"/>
  <c r="BH98" i="2"/>
  <c r="BH101" i="2"/>
  <c r="BH58" i="2"/>
  <c r="BH85" i="2"/>
  <c r="BH108" i="2"/>
  <c r="BH111" i="2"/>
  <c r="BH74" i="2"/>
  <c r="BH63" i="2"/>
  <c r="BH118" i="2"/>
  <c r="BH123" i="2"/>
  <c r="BH146" i="2"/>
  <c r="BH178" i="2"/>
  <c r="BH19" i="2"/>
  <c r="BH16" i="2"/>
  <c r="BH21" i="2"/>
  <c r="BH18" i="2"/>
  <c r="BH15" i="2"/>
  <c r="BH12" i="2"/>
  <c r="BH32" i="2"/>
  <c r="BH40" i="2"/>
  <c r="BH25" i="2"/>
  <c r="BH57" i="2"/>
  <c r="BH52" i="2"/>
  <c r="BH37" i="2"/>
  <c r="BH60" i="2"/>
  <c r="BH43" i="2"/>
  <c r="BH84" i="2"/>
  <c r="BH73" i="2"/>
  <c r="BH96" i="2"/>
  <c r="BH99" i="2"/>
  <c r="BH83" i="2"/>
  <c r="BH106" i="2"/>
  <c r="BH109" i="2"/>
  <c r="BH61" i="2"/>
  <c r="BH116" i="2"/>
  <c r="BH39" i="2"/>
  <c r="BH82" i="2"/>
  <c r="BH71" i="2"/>
  <c r="BH94" i="2"/>
  <c r="BH154" i="2"/>
  <c r="BH186" i="2"/>
  <c r="BH127" i="2"/>
  <c r="BH159" i="2"/>
  <c r="BH191" i="2"/>
  <c r="BH117" i="2"/>
  <c r="BH140" i="2"/>
  <c r="BH172" i="2"/>
  <c r="BH145" i="2"/>
  <c r="BH143" i="2"/>
  <c r="BH151" i="2"/>
  <c r="BH180" i="2"/>
  <c r="BH188" i="2"/>
  <c r="BH129" i="2"/>
  <c r="BH137" i="2"/>
  <c r="BH153" i="2"/>
  <c r="BH185" i="2"/>
  <c r="BH150" i="2"/>
  <c r="BH182" i="2"/>
  <c r="BH155" i="2"/>
  <c r="BH187" i="2"/>
  <c r="BH152" i="2"/>
  <c r="BH184" i="2"/>
  <c r="BH157" i="2"/>
  <c r="BH189" i="2"/>
  <c r="BH200" i="2"/>
  <c r="BH194" i="2"/>
  <c r="BH195" i="2"/>
  <c r="BH148" i="2"/>
  <c r="BH156" i="2"/>
  <c r="BH164" i="2"/>
  <c r="BH161" i="2"/>
  <c r="BH193" i="2"/>
  <c r="BH126" i="2"/>
  <c r="BH158" i="2"/>
  <c r="BH190" i="2"/>
  <c r="BH131" i="2"/>
  <c r="BH163" i="2"/>
  <c r="BH97" i="2"/>
  <c r="BH128" i="2"/>
  <c r="BH160" i="2"/>
  <c r="BH192" i="2"/>
  <c r="BH133" i="2"/>
  <c r="BH165" i="2"/>
  <c r="BH197" i="2"/>
  <c r="BH6" i="2"/>
  <c r="BH113" i="2"/>
  <c r="BH125" i="2"/>
  <c r="BH132" i="2"/>
  <c r="BH169" i="2"/>
  <c r="BH134" i="2"/>
  <c r="BH166" i="2"/>
  <c r="BH139" i="2"/>
  <c r="BH171" i="2"/>
  <c r="BH136" i="2"/>
  <c r="BH168" i="2"/>
  <c r="BH141" i="2"/>
  <c r="BH173" i="2"/>
  <c r="BH199" i="2"/>
  <c r="BH196" i="2"/>
  <c r="BH167" i="2"/>
  <c r="BH175" i="2"/>
  <c r="BH183" i="2"/>
  <c r="BH177" i="2"/>
  <c r="BH119" i="2"/>
  <c r="BH142" i="2"/>
  <c r="BH174" i="2"/>
  <c r="BH147" i="2"/>
  <c r="BH179" i="2"/>
  <c r="BH121" i="2"/>
  <c r="BH144" i="2"/>
  <c r="BH176" i="2"/>
  <c r="BH149" i="2"/>
  <c r="BH181" i="2"/>
  <c r="BH201" i="2"/>
  <c r="BH198" i="2"/>
  <c r="AH33" i="2" l="1"/>
  <c r="AM32" i="2"/>
  <c r="R46" i="1" s="1"/>
  <c r="AG46" i="2"/>
  <c r="AN19" i="2"/>
  <c r="AO24" i="2"/>
  <c r="AN16" i="2"/>
  <c r="AN14" i="2"/>
  <c r="AO46" i="2"/>
  <c r="AO18" i="2"/>
  <c r="AN17" i="2"/>
  <c r="AN32" i="2"/>
  <c r="AO19" i="2"/>
  <c r="AO12" i="2"/>
  <c r="AO16" i="2"/>
  <c r="AN26" i="2"/>
  <c r="AN18" i="2"/>
  <c r="AN46" i="2"/>
  <c r="AO14" i="2"/>
  <c r="AO26" i="2"/>
  <c r="AN24" i="2"/>
  <c r="AN12" i="2"/>
  <c r="BH2" i="2"/>
  <c r="AN10" i="2" s="1"/>
  <c r="BH3" i="2" s="1"/>
  <c r="BH4" i="2" s="1"/>
  <c r="AN3" i="2"/>
  <c r="AO32" i="2"/>
  <c r="AO7" i="2"/>
  <c r="AN7" i="2"/>
  <c r="AO9" i="2"/>
  <c r="AN9" i="2"/>
  <c r="H37" i="2"/>
  <c r="H51" i="1" s="1"/>
  <c r="B38" i="2"/>
  <c r="AN27" i="2"/>
  <c r="AN22" i="2"/>
  <c r="AO21" i="2"/>
  <c r="AO20" i="2"/>
  <c r="AN23" i="2"/>
  <c r="AO23" i="2"/>
  <c r="AN20" i="2"/>
  <c r="AO22" i="2"/>
  <c r="AN21" i="2"/>
  <c r="AN31" i="2"/>
  <c r="AO28" i="2"/>
  <c r="AN30" i="2"/>
  <c r="AO29" i="2"/>
  <c r="AN28" i="2"/>
  <c r="AO31" i="2"/>
  <c r="AN29" i="2"/>
  <c r="AO30" i="2"/>
  <c r="AO3" i="2"/>
  <c r="AO4" i="2"/>
  <c r="AN2" i="2"/>
  <c r="AN13" i="2"/>
  <c r="AO13" i="2"/>
  <c r="AN15" i="2"/>
  <c r="AO15" i="2"/>
  <c r="AO25" i="2"/>
  <c r="AN25" i="2"/>
  <c r="AO34" i="2"/>
  <c r="AN33" i="2"/>
  <c r="AO33" i="2"/>
  <c r="AO35" i="2"/>
  <c r="D26" i="2"/>
  <c r="A86" i="2"/>
  <c r="BM26" i="2" a="1"/>
  <c r="BM26" i="2" s="1"/>
  <c r="AO43" i="2"/>
  <c r="AN37" i="2"/>
  <c r="AN39" i="2"/>
  <c r="AN41" i="2"/>
  <c r="AN43" i="2"/>
  <c r="AN38" i="2"/>
  <c r="AN40" i="2"/>
  <c r="AN42" i="2"/>
  <c r="AN44" i="2"/>
  <c r="AO40" i="2"/>
  <c r="AO39" i="2"/>
  <c r="AO38" i="2"/>
  <c r="AO37" i="2"/>
  <c r="AO42" i="2"/>
  <c r="AO44" i="2"/>
  <c r="AO41" i="2"/>
  <c r="BI17" i="2"/>
  <c r="BI14" i="2"/>
  <c r="BI34" i="2"/>
  <c r="BI31" i="2"/>
  <c r="BI52" i="2"/>
  <c r="BI46" i="2"/>
  <c r="BI43" i="2"/>
  <c r="BI25" i="2"/>
  <c r="BI58" i="2"/>
  <c r="BI90" i="2"/>
  <c r="BI79" i="2"/>
  <c r="BI96" i="2"/>
  <c r="BI40" i="2"/>
  <c r="BI45" i="2"/>
  <c r="BI68" i="2"/>
  <c r="BI89" i="2"/>
  <c r="BI106" i="2"/>
  <c r="BI78" i="2"/>
  <c r="BI67" i="2"/>
  <c r="BI116" i="2"/>
  <c r="BI88" i="2"/>
  <c r="BI77" i="2"/>
  <c r="BI94" i="2"/>
  <c r="BI105" i="2"/>
  <c r="BI126" i="2"/>
  <c r="BI158" i="2"/>
  <c r="BI190" i="2"/>
  <c r="BI11" i="2"/>
  <c r="BI8" i="2"/>
  <c r="BI13" i="2"/>
  <c r="BI10" i="2"/>
  <c r="BI7" i="2"/>
  <c r="BI22" i="2"/>
  <c r="BI42" i="2"/>
  <c r="BI39" i="2"/>
  <c r="BI28" i="2"/>
  <c r="BI54" i="2"/>
  <c r="BI51" i="2"/>
  <c r="BI32" i="2"/>
  <c r="BI41" i="2"/>
  <c r="BI66" i="2"/>
  <c r="BI87" i="2"/>
  <c r="BI104" i="2"/>
  <c r="BI76" i="2"/>
  <c r="BI65" i="2"/>
  <c r="BI114" i="2"/>
  <c r="BI86" i="2"/>
  <c r="BI75" i="2"/>
  <c r="BI92" i="2"/>
  <c r="BI124" i="2"/>
  <c r="BI24" i="2"/>
  <c r="BI37" i="2"/>
  <c r="BI64" i="2"/>
  <c r="BI85" i="2"/>
  <c r="BI102" i="2"/>
  <c r="BI113" i="2"/>
  <c r="BI134" i="2"/>
  <c r="BI166" i="2"/>
  <c r="BI19" i="2"/>
  <c r="BI16" i="2"/>
  <c r="BI21" i="2"/>
  <c r="BI15" i="2"/>
  <c r="BI12" i="2"/>
  <c r="BI18" i="2"/>
  <c r="BI50" i="2"/>
  <c r="BI47" i="2"/>
  <c r="BI36" i="2"/>
  <c r="BI30" i="2"/>
  <c r="BI27" i="2"/>
  <c r="BI57" i="2"/>
  <c r="BI74" i="2"/>
  <c r="BI63" i="2"/>
  <c r="BI112" i="2"/>
  <c r="BI84" i="2"/>
  <c r="BI73" i="2"/>
  <c r="BI122" i="2"/>
  <c r="BI33" i="2"/>
  <c r="BI62" i="2"/>
  <c r="BI83" i="2"/>
  <c r="BI100" i="2"/>
  <c r="BI56" i="2"/>
  <c r="BI53" i="2"/>
  <c r="BI72" i="2"/>
  <c r="BI61" i="2"/>
  <c r="BI110" i="2"/>
  <c r="BI121" i="2"/>
  <c r="BI142" i="2"/>
  <c r="BI174" i="2"/>
  <c r="BI23" i="2"/>
  <c r="BI20" i="2"/>
  <c r="BI9" i="2"/>
  <c r="BI26" i="2"/>
  <c r="BI55" i="2"/>
  <c r="BI44" i="2"/>
  <c r="BI38" i="2"/>
  <c r="BI35" i="2"/>
  <c r="BI82" i="2"/>
  <c r="BI71" i="2"/>
  <c r="BI120" i="2"/>
  <c r="BI29" i="2"/>
  <c r="BI60" i="2"/>
  <c r="BI81" i="2"/>
  <c r="BI98" i="2"/>
  <c r="BI48" i="2"/>
  <c r="BI49" i="2"/>
  <c r="BI70" i="2"/>
  <c r="BI59" i="2"/>
  <c r="BI91" i="2"/>
  <c r="BI108" i="2"/>
  <c r="BI80" i="2"/>
  <c r="BI69" i="2"/>
  <c r="BI97" i="2"/>
  <c r="BI150" i="2"/>
  <c r="BI182" i="2"/>
  <c r="BI115" i="2"/>
  <c r="BI136" i="2"/>
  <c r="BI168" i="2"/>
  <c r="BI128" i="2"/>
  <c r="BI93" i="2"/>
  <c r="BI125" i="2"/>
  <c r="BI146" i="2"/>
  <c r="BI178" i="2"/>
  <c r="BI95" i="2"/>
  <c r="BI148" i="2"/>
  <c r="BI180" i="2"/>
  <c r="BI149" i="2"/>
  <c r="BI181" i="2"/>
  <c r="BI143" i="2"/>
  <c r="BI175" i="2"/>
  <c r="BI198" i="2"/>
  <c r="BI197" i="2"/>
  <c r="BI161" i="2"/>
  <c r="BI193" i="2"/>
  <c r="BI155" i="2"/>
  <c r="BI187" i="2"/>
  <c r="BI199" i="2"/>
  <c r="BI123" i="2"/>
  <c r="BI101" i="2"/>
  <c r="BI154" i="2"/>
  <c r="BI186" i="2"/>
  <c r="BI127" i="2"/>
  <c r="BI103" i="2"/>
  <c r="BI156" i="2"/>
  <c r="BI188" i="2"/>
  <c r="BI129" i="2"/>
  <c r="BI157" i="2"/>
  <c r="BI189" i="2"/>
  <c r="BI201" i="2"/>
  <c r="BI151" i="2"/>
  <c r="BI183" i="2"/>
  <c r="BI6" i="2"/>
  <c r="BI195" i="2"/>
  <c r="BI169" i="2"/>
  <c r="BI163" i="2"/>
  <c r="BI131" i="2"/>
  <c r="BI99" i="2"/>
  <c r="BI107" i="2"/>
  <c r="BI176" i="2"/>
  <c r="BI184" i="2"/>
  <c r="BI192" i="2"/>
  <c r="BI133" i="2"/>
  <c r="BI109" i="2"/>
  <c r="BI130" i="2"/>
  <c r="BI162" i="2"/>
  <c r="BI111" i="2"/>
  <c r="BI132" i="2"/>
  <c r="BI164" i="2"/>
  <c r="BI137" i="2"/>
  <c r="BI165" i="2"/>
  <c r="BI159" i="2"/>
  <c r="BI191" i="2"/>
  <c r="BI145" i="2"/>
  <c r="BI177" i="2"/>
  <c r="BI200" i="2"/>
  <c r="BI135" i="2"/>
  <c r="BI171" i="2"/>
  <c r="BI194" i="2"/>
  <c r="BI144" i="2"/>
  <c r="BI152" i="2"/>
  <c r="BI160" i="2"/>
  <c r="BI141" i="2"/>
  <c r="BI117" i="2"/>
  <c r="BI138" i="2"/>
  <c r="BI170" i="2"/>
  <c r="BI118" i="2"/>
  <c r="BI119" i="2"/>
  <c r="BI140" i="2"/>
  <c r="BI172" i="2"/>
  <c r="BI173" i="2"/>
  <c r="BI196" i="2"/>
  <c r="BI167" i="2"/>
  <c r="BI139" i="2"/>
  <c r="BI153" i="2"/>
  <c r="BI185" i="2"/>
  <c r="BI147" i="2"/>
  <c r="BI179" i="2"/>
  <c r="BD3" i="2" l="1"/>
  <c r="BD4" i="2" s="1"/>
  <c r="BC3" i="2"/>
  <c r="BC4" i="2" s="1"/>
  <c r="AG47" i="2"/>
  <c r="AH34" i="2"/>
  <c r="AN34" i="2" s="1"/>
  <c r="BF3" i="2" s="1"/>
  <c r="BF4" i="2" s="1"/>
  <c r="AM33" i="2"/>
  <c r="R47" i="1" s="1"/>
  <c r="AO10" i="2"/>
  <c r="BI2" i="2"/>
  <c r="AN11" i="2" s="1"/>
  <c r="BI3" i="2" s="1"/>
  <c r="BI4" i="2" s="1"/>
  <c r="AO2" i="2"/>
  <c r="AN120" i="2"/>
  <c r="AN131" i="2"/>
  <c r="AN143" i="2"/>
  <c r="AN69" i="2"/>
  <c r="AN121" i="2"/>
  <c r="AN195" i="2"/>
  <c r="AN74" i="2"/>
  <c r="AN81" i="2"/>
  <c r="AN173" i="2"/>
  <c r="AN68" i="2"/>
  <c r="AN128" i="2"/>
  <c r="AN190" i="2"/>
  <c r="AN87" i="2"/>
  <c r="AN53" i="2"/>
  <c r="AN149" i="2"/>
  <c r="AN51" i="2"/>
  <c r="AN103" i="2"/>
  <c r="AN169" i="2"/>
  <c r="AN100" i="2"/>
  <c r="AN67" i="2"/>
  <c r="AN171" i="2"/>
  <c r="AN165" i="2"/>
  <c r="AN58" i="2"/>
  <c r="AN92" i="2"/>
  <c r="AN186" i="2"/>
  <c r="AN172" i="2"/>
  <c r="AN75" i="2"/>
  <c r="AN177" i="2"/>
  <c r="AN89" i="2"/>
  <c r="AN116" i="2"/>
  <c r="AN113" i="2"/>
  <c r="AN166" i="2"/>
  <c r="AN134" i="2"/>
  <c r="AN123" i="2"/>
  <c r="AN130" i="2"/>
  <c r="AN170" i="2"/>
  <c r="AN188" i="2"/>
  <c r="AN161" i="2"/>
  <c r="AN70" i="2"/>
  <c r="AN192" i="2"/>
  <c r="AN157" i="2"/>
  <c r="AN62" i="2"/>
  <c r="AN136" i="2"/>
  <c r="AN174" i="2"/>
  <c r="AN164" i="2"/>
  <c r="AN152" i="2"/>
  <c r="AN132" i="2"/>
  <c r="AN129" i="2"/>
  <c r="AN185" i="2"/>
  <c r="AN167" i="2"/>
  <c r="AN73" i="2"/>
  <c r="AN48" i="2"/>
  <c r="AN72" i="2"/>
  <c r="AN133" i="2"/>
  <c r="AN88" i="2"/>
  <c r="AN95" i="2"/>
  <c r="AN108" i="2"/>
  <c r="AN175" i="2"/>
  <c r="AN119" i="2"/>
  <c r="AN99" i="2"/>
  <c r="AN79" i="2"/>
  <c r="AN104" i="2"/>
  <c r="AN98" i="2"/>
  <c r="AN57" i="2"/>
  <c r="AN144" i="2"/>
  <c r="AN122" i="2"/>
  <c r="AN182" i="2"/>
  <c r="AN125" i="2"/>
  <c r="AN126" i="2"/>
  <c r="AN168" i="2"/>
  <c r="AN106" i="2"/>
  <c r="AN118" i="2"/>
  <c r="AN156" i="2"/>
  <c r="AN77" i="2"/>
  <c r="AN90" i="2"/>
  <c r="AN65" i="2"/>
  <c r="AN153" i="2"/>
  <c r="AN45" i="2"/>
  <c r="AN54" i="2"/>
  <c r="AN82" i="2"/>
  <c r="AN115" i="2"/>
  <c r="AN184" i="2"/>
  <c r="AN138" i="2"/>
  <c r="AN196" i="2"/>
  <c r="AN60" i="2"/>
  <c r="AN150" i="2"/>
  <c r="AN66" i="2"/>
  <c r="AN176" i="2"/>
  <c r="AN193" i="2"/>
  <c r="AN124" i="2"/>
  <c r="AN85" i="2"/>
  <c r="AN135" i="2"/>
  <c r="AN109" i="2"/>
  <c r="AN110" i="2"/>
  <c r="AN50" i="2"/>
  <c r="AN148" i="2"/>
  <c r="AN49" i="2"/>
  <c r="AN71" i="2"/>
  <c r="AN160" i="2"/>
  <c r="AN96" i="2"/>
  <c r="AN107" i="2"/>
  <c r="AN114" i="2"/>
  <c r="AN142" i="2"/>
  <c r="AN154" i="2"/>
  <c r="AN59" i="2"/>
  <c r="AN56" i="2"/>
  <c r="AN102" i="2"/>
  <c r="AN78" i="2"/>
  <c r="AN64" i="2"/>
  <c r="AN52" i="2"/>
  <c r="AN137" i="2"/>
  <c r="AN83" i="2"/>
  <c r="AN151" i="2"/>
  <c r="AN162" i="2"/>
  <c r="AN140" i="2"/>
  <c r="AN179" i="2"/>
  <c r="AN97" i="2"/>
  <c r="AN94" i="2"/>
  <c r="AN61" i="2"/>
  <c r="AN197" i="2"/>
  <c r="AN127" i="2"/>
  <c r="AN181" i="2"/>
  <c r="AN55" i="2"/>
  <c r="AN84" i="2"/>
  <c r="AN63" i="2"/>
  <c r="AN187" i="2"/>
  <c r="AN139" i="2"/>
  <c r="AN155" i="2"/>
  <c r="AN198" i="2"/>
  <c r="AN141" i="2"/>
  <c r="AN145" i="2"/>
  <c r="AN47" i="2"/>
  <c r="AN93" i="2"/>
  <c r="AN80" i="2"/>
  <c r="AN180" i="2"/>
  <c r="AN117" i="2"/>
  <c r="AN163" i="2"/>
  <c r="AN194" i="2"/>
  <c r="AN158" i="2"/>
  <c r="AN146" i="2"/>
  <c r="AN111" i="2"/>
  <c r="AN112" i="2"/>
  <c r="AN191" i="2"/>
  <c r="AN189" i="2"/>
  <c r="AN183" i="2"/>
  <c r="AN76" i="2"/>
  <c r="AN86" i="2"/>
  <c r="AN91" i="2"/>
  <c r="AN101" i="2"/>
  <c r="AN178" i="2"/>
  <c r="AN105" i="2"/>
  <c r="AN159" i="2"/>
  <c r="AN147" i="2"/>
  <c r="AO181" i="2"/>
  <c r="AO161" i="2"/>
  <c r="AO154" i="2"/>
  <c r="AO104" i="2"/>
  <c r="AO89" i="2"/>
  <c r="AO51" i="2"/>
  <c r="AO107" i="2"/>
  <c r="AO140" i="2"/>
  <c r="AO195" i="2"/>
  <c r="AO101" i="2"/>
  <c r="AO187" i="2"/>
  <c r="AO182" i="2"/>
  <c r="AO152" i="2"/>
  <c r="AO165" i="2"/>
  <c r="AO72" i="2"/>
  <c r="AO67" i="2"/>
  <c r="AO155" i="2"/>
  <c r="AO108" i="2"/>
  <c r="AO150" i="2"/>
  <c r="AO57" i="2"/>
  <c r="AO115" i="2"/>
  <c r="AO124" i="2"/>
  <c r="AO169" i="2"/>
  <c r="AO118" i="2"/>
  <c r="AO74" i="2"/>
  <c r="AO97" i="2"/>
  <c r="AO92" i="2"/>
  <c r="AO164" i="2"/>
  <c r="AO60" i="2"/>
  <c r="AO78" i="2"/>
  <c r="AO121" i="2"/>
  <c r="AO49" i="2"/>
  <c r="AO180" i="2"/>
  <c r="AO98" i="2"/>
  <c r="AO106" i="2"/>
  <c r="AO166" i="2"/>
  <c r="AO179" i="2"/>
  <c r="AO111" i="2"/>
  <c r="AO113" i="2"/>
  <c r="AO58" i="2"/>
  <c r="AO157" i="2"/>
  <c r="AO86" i="2"/>
  <c r="AO188" i="2"/>
  <c r="AO79" i="2"/>
  <c r="AO160" i="2"/>
  <c r="AO146" i="2"/>
  <c r="AO68" i="2"/>
  <c r="AO189" i="2"/>
  <c r="AO94" i="2"/>
  <c r="AO138" i="2"/>
  <c r="AO100" i="2"/>
  <c r="AO54" i="2"/>
  <c r="AO139" i="2"/>
  <c r="AO131" i="2"/>
  <c r="AO85" i="2"/>
  <c r="AO105" i="2"/>
  <c r="AO63" i="2"/>
  <c r="AO75" i="2"/>
  <c r="AO148" i="2"/>
  <c r="AO56" i="2"/>
  <c r="AO69" i="2"/>
  <c r="AO172" i="2"/>
  <c r="AO186" i="2"/>
  <c r="AO151" i="2"/>
  <c r="AO120" i="2"/>
  <c r="AO145" i="2"/>
  <c r="AO175" i="2"/>
  <c r="AO197" i="2"/>
  <c r="AO162" i="2"/>
  <c r="AO93" i="2"/>
  <c r="AO99" i="2"/>
  <c r="AO185" i="2"/>
  <c r="AO191" i="2"/>
  <c r="AO77" i="2"/>
  <c r="AO110" i="2"/>
  <c r="AO125" i="2"/>
  <c r="AO127" i="2"/>
  <c r="AO80" i="2"/>
  <c r="AO50" i="2"/>
  <c r="AO47" i="2"/>
  <c r="AO193" i="2"/>
  <c r="AO183" i="2"/>
  <c r="AO114" i="2"/>
  <c r="AO196" i="2"/>
  <c r="AO167" i="2"/>
  <c r="AO132" i="2"/>
  <c r="AO103" i="2"/>
  <c r="AO168" i="2"/>
  <c r="AO174" i="2"/>
  <c r="AO96" i="2"/>
  <c r="AO109" i="2"/>
  <c r="AO117" i="2"/>
  <c r="AO66" i="2"/>
  <c r="AO128" i="2"/>
  <c r="AO136" i="2"/>
  <c r="AO64" i="2"/>
  <c r="AO70" i="2"/>
  <c r="AO90" i="2"/>
  <c r="AO143" i="2"/>
  <c r="AO192" i="2"/>
  <c r="AO173" i="2"/>
  <c r="AO149" i="2"/>
  <c r="AO170" i="2"/>
  <c r="AO76" i="2"/>
  <c r="AO190" i="2"/>
  <c r="AO184" i="2"/>
  <c r="AO135" i="2"/>
  <c r="AO126" i="2"/>
  <c r="AO87" i="2"/>
  <c r="AO116" i="2"/>
  <c r="AO88" i="2"/>
  <c r="AO55" i="2"/>
  <c r="AO147" i="2"/>
  <c r="AO153" i="2"/>
  <c r="AO178" i="2"/>
  <c r="AO198" i="2"/>
  <c r="AO95" i="2"/>
  <c r="AO82" i="2"/>
  <c r="AO123" i="2"/>
  <c r="AO130" i="2"/>
  <c r="AO73" i="2"/>
  <c r="AO65" i="2"/>
  <c r="AO137" i="2"/>
  <c r="AO176" i="2"/>
  <c r="AO129" i="2"/>
  <c r="AO91" i="2"/>
  <c r="AO61" i="2"/>
  <c r="AO156" i="2"/>
  <c r="AO81" i="2"/>
  <c r="AO59" i="2"/>
  <c r="AO45" i="2"/>
  <c r="AO144" i="2"/>
  <c r="AO142" i="2"/>
  <c r="AO53" i="2"/>
  <c r="AO134" i="2"/>
  <c r="AO141" i="2"/>
  <c r="AO83" i="2"/>
  <c r="AO163" i="2"/>
  <c r="AO112" i="2"/>
  <c r="AO177" i="2"/>
  <c r="AO122" i="2"/>
  <c r="AO171" i="2"/>
  <c r="AO158" i="2"/>
  <c r="AO119" i="2"/>
  <c r="AO133" i="2"/>
  <c r="AO71" i="2"/>
  <c r="AO194" i="2"/>
  <c r="AO84" i="2"/>
  <c r="AO159" i="2"/>
  <c r="AO48" i="2"/>
  <c r="AO102" i="2"/>
  <c r="AO52" i="2"/>
  <c r="AO62" i="2"/>
  <c r="H38" i="2"/>
  <c r="H52" i="1" s="1"/>
  <c r="B39" i="2"/>
  <c r="AO36" i="2"/>
  <c r="AO27" i="2"/>
  <c r="D27" i="2"/>
  <c r="BA3" i="2"/>
  <c r="BA4" i="2" s="1"/>
  <c r="S17" i="1" s="1"/>
  <c r="AZ3" i="2"/>
  <c r="AZ4" i="2" s="1"/>
  <c r="A87" i="2"/>
  <c r="BM27" i="2" a="1"/>
  <c r="BM27" i="2" s="1"/>
  <c r="BB3" i="2"/>
  <c r="BE3" i="2"/>
  <c r="S19" i="1" l="1"/>
  <c r="AH35" i="2"/>
  <c r="AN35" i="2" s="1"/>
  <c r="AM34" i="2"/>
  <c r="R48" i="1" s="1"/>
  <c r="AG48" i="2"/>
  <c r="AG49" i="2" s="1"/>
  <c r="AO11" i="2"/>
  <c r="S37" i="1"/>
  <c r="S20" i="1"/>
  <c r="S74" i="1"/>
  <c r="S208" i="1"/>
  <c r="S164" i="1"/>
  <c r="S185" i="1"/>
  <c r="S117" i="1"/>
  <c r="S97" i="1"/>
  <c r="S124" i="1"/>
  <c r="S126" i="1"/>
  <c r="S64" i="1"/>
  <c r="S61" i="1"/>
  <c r="S178" i="1"/>
  <c r="S173" i="1"/>
  <c r="S88" i="1"/>
  <c r="S143" i="1"/>
  <c r="S165" i="1"/>
  <c r="S113" i="1"/>
  <c r="S180" i="1"/>
  <c r="S141" i="1"/>
  <c r="S127" i="1"/>
  <c r="S55" i="1"/>
  <c r="S27" i="1"/>
  <c r="S62" i="1"/>
  <c r="S38" i="1"/>
  <c r="S198" i="1"/>
  <c r="S159" i="1"/>
  <c r="S136" i="1"/>
  <c r="S160" i="1"/>
  <c r="S98" i="1"/>
  <c r="S100" i="1"/>
  <c r="S72" i="1"/>
  <c r="S94" i="1"/>
  <c r="S67" i="1"/>
  <c r="S57" i="1"/>
  <c r="S148" i="1"/>
  <c r="S169" i="1"/>
  <c r="S132" i="1"/>
  <c r="S83" i="1"/>
  <c r="S168" i="1"/>
  <c r="S154" i="1"/>
  <c r="S192" i="1"/>
  <c r="S151" i="1"/>
  <c r="S206" i="1"/>
  <c r="S175" i="1"/>
  <c r="S146" i="1"/>
  <c r="S188" i="1"/>
  <c r="S163" i="1"/>
  <c r="S95" i="1"/>
  <c r="S130" i="1"/>
  <c r="S187" i="1"/>
  <c r="S118" i="1"/>
  <c r="S129" i="1"/>
  <c r="S104" i="1"/>
  <c r="S93" i="1"/>
  <c r="S58" i="1"/>
  <c r="S209" i="1"/>
  <c r="S96" i="1"/>
  <c r="S59" i="1"/>
  <c r="S42" i="1"/>
  <c r="S107" i="1"/>
  <c r="S56" i="1"/>
  <c r="S45" i="1"/>
  <c r="S211" i="1"/>
  <c r="S78" i="1"/>
  <c r="S31" i="1"/>
  <c r="S181" i="1"/>
  <c r="S77" i="1"/>
  <c r="S189" i="1"/>
  <c r="S121" i="1"/>
  <c r="S199" i="1"/>
  <c r="S103" i="1"/>
  <c r="S41" i="1"/>
  <c r="S212" i="1"/>
  <c r="S91" i="1"/>
  <c r="S34" i="1"/>
  <c r="S60" i="1"/>
  <c r="S32" i="1"/>
  <c r="S200" i="1"/>
  <c r="S203" i="1"/>
  <c r="S183" i="1"/>
  <c r="S186" i="1"/>
  <c r="S120" i="1"/>
  <c r="S73" i="1"/>
  <c r="S63" i="1"/>
  <c r="S35" i="1"/>
  <c r="S201" i="1"/>
  <c r="S167" i="1"/>
  <c r="S157" i="1"/>
  <c r="S131" i="1"/>
  <c r="S29" i="1"/>
  <c r="S193" i="1"/>
  <c r="S138" i="1"/>
  <c r="S177" i="1"/>
  <c r="S108" i="1"/>
  <c r="S195" i="1"/>
  <c r="S142" i="1"/>
  <c r="S149" i="1"/>
  <c r="S80" i="1"/>
  <c r="S112" i="1"/>
  <c r="S115" i="1"/>
  <c r="S84" i="1"/>
  <c r="S51" i="1"/>
  <c r="S33" i="1"/>
  <c r="S139" i="1"/>
  <c r="S119" i="1"/>
  <c r="S194" i="1"/>
  <c r="S150" i="1"/>
  <c r="S133" i="1"/>
  <c r="S87" i="1"/>
  <c r="S204" i="1"/>
  <c r="S135" i="1"/>
  <c r="S106" i="1"/>
  <c r="S90" i="1"/>
  <c r="S66" i="1"/>
  <c r="S65" i="1"/>
  <c r="S68" i="1"/>
  <c r="S49" i="1"/>
  <c r="S196" i="1"/>
  <c r="S171" i="1"/>
  <c r="S158" i="1"/>
  <c r="S155" i="1"/>
  <c r="S71" i="1"/>
  <c r="S52" i="1"/>
  <c r="S25" i="1"/>
  <c r="S69" i="1"/>
  <c r="S54" i="1"/>
  <c r="S28" i="1"/>
  <c r="S191" i="1"/>
  <c r="S184" i="1"/>
  <c r="S170" i="1"/>
  <c r="S137" i="1"/>
  <c r="S114" i="1"/>
  <c r="S123" i="1"/>
  <c r="S197" i="1"/>
  <c r="S179" i="1"/>
  <c r="S86" i="1"/>
  <c r="S140" i="1"/>
  <c r="S174" i="1"/>
  <c r="S144" i="1"/>
  <c r="S210" i="1"/>
  <c r="S182" i="1"/>
  <c r="S161" i="1"/>
  <c r="S152" i="1"/>
  <c r="S122" i="1"/>
  <c r="S207" i="1"/>
  <c r="S99" i="1"/>
  <c r="S75" i="1"/>
  <c r="S105" i="1"/>
  <c r="S102" i="1"/>
  <c r="S110" i="1"/>
  <c r="S48" i="1"/>
  <c r="S43" i="1"/>
  <c r="S82" i="1"/>
  <c r="S53" i="1"/>
  <c r="S190" i="1"/>
  <c r="S85" i="1"/>
  <c r="S40" i="1"/>
  <c r="S70" i="1"/>
  <c r="S22" i="1"/>
  <c r="S166" i="1"/>
  <c r="S145" i="1"/>
  <c r="S153" i="1"/>
  <c r="S116" i="1"/>
  <c r="S92" i="1"/>
  <c r="S101" i="1"/>
  <c r="S36" i="1"/>
  <c r="S81" i="1"/>
  <c r="S44" i="1"/>
  <c r="S205" i="1"/>
  <c r="S89" i="1"/>
  <c r="S46" i="1"/>
  <c r="S176" i="1"/>
  <c r="S172" i="1"/>
  <c r="S147" i="1"/>
  <c r="S125" i="1"/>
  <c r="S111" i="1"/>
  <c r="S76" i="1"/>
  <c r="S26" i="1"/>
  <c r="S50" i="1"/>
  <c r="S156" i="1"/>
  <c r="S134" i="1"/>
  <c r="S109" i="1"/>
  <c r="S79" i="1"/>
  <c r="S202" i="1"/>
  <c r="S162" i="1"/>
  <c r="S128" i="1"/>
  <c r="B40" i="2"/>
  <c r="H39" i="2"/>
  <c r="H53" i="1" s="1"/>
  <c r="D28" i="2"/>
  <c r="S16" i="1"/>
  <c r="A88" i="2"/>
  <c r="BE4" i="2"/>
  <c r="S21" i="1" s="1"/>
  <c r="BB4" i="2"/>
  <c r="S18" i="1" s="1"/>
  <c r="BM28" i="2" a="1"/>
  <c r="BM28" i="2" s="1"/>
  <c r="S24" i="1" l="1"/>
  <c r="S30" i="1"/>
  <c r="S39" i="1"/>
  <c r="S23" i="1"/>
  <c r="AG50" i="2"/>
  <c r="AH36" i="2"/>
  <c r="AN36" i="2" s="1"/>
  <c r="BG3" i="2" s="1"/>
  <c r="BG4" i="2" s="1"/>
  <c r="S47" i="1" s="1"/>
  <c r="AM35" i="2"/>
  <c r="R49" i="1" s="1"/>
  <c r="B41" i="2"/>
  <c r="H40" i="2"/>
  <c r="H54" i="1" s="1"/>
  <c r="D30" i="2"/>
  <c r="D29" i="2"/>
  <c r="A89" i="2"/>
  <c r="BM29" i="2" a="1"/>
  <c r="BM29" i="2" s="1"/>
  <c r="AH37" i="2" l="1"/>
  <c r="AM36" i="2"/>
  <c r="R50" i="1" s="1"/>
  <c r="AG51" i="2"/>
  <c r="AG52" i="2" s="1"/>
  <c r="B42" i="2"/>
  <c r="H41" i="2"/>
  <c r="H55" i="1" s="1"/>
  <c r="A90" i="2"/>
  <c r="BM30" i="2" a="1"/>
  <c r="BM30" i="2" s="1"/>
  <c r="AH38" i="2" l="1"/>
  <c r="AM37" i="2"/>
  <c r="R51" i="1" s="1"/>
  <c r="AG53" i="2"/>
  <c r="AG54" i="2" s="1"/>
  <c r="B43" i="2"/>
  <c r="H42" i="2"/>
  <c r="H56" i="1" s="1"/>
  <c r="A91" i="2"/>
  <c r="BM31" i="2" a="1"/>
  <c r="BM31" i="2" s="1"/>
  <c r="AG55" i="2" l="1"/>
  <c r="AH39" i="2"/>
  <c r="AM38" i="2"/>
  <c r="R52" i="1" s="1"/>
  <c r="B44" i="2"/>
  <c r="H43" i="2"/>
  <c r="H57" i="1" s="1"/>
  <c r="A92" i="2"/>
  <c r="BM32" i="2" a="1"/>
  <c r="BM32" i="2" s="1"/>
  <c r="AG56" i="2" l="1"/>
  <c r="AG57" i="2" s="1"/>
  <c r="AH40" i="2"/>
  <c r="AM39" i="2"/>
  <c r="R53" i="1" s="1"/>
  <c r="H44" i="2"/>
  <c r="H58" i="1" s="1"/>
  <c r="B45" i="2"/>
  <c r="A93" i="2"/>
  <c r="BM33" i="2" a="1"/>
  <c r="BM33" i="2" s="1"/>
  <c r="AH41" i="2" l="1"/>
  <c r="AM40" i="2"/>
  <c r="R54" i="1" s="1"/>
  <c r="AG58" i="2"/>
  <c r="B46" i="2"/>
  <c r="H45" i="2"/>
  <c r="H59" i="1" s="1"/>
  <c r="A94" i="2"/>
  <c r="BM34" i="2" a="1"/>
  <c r="BM34" i="2" s="1"/>
  <c r="AH42" i="2" l="1"/>
  <c r="AM41" i="2"/>
  <c r="R55" i="1" s="1"/>
  <c r="AG59" i="2"/>
  <c r="H46" i="2"/>
  <c r="H60" i="1" s="1"/>
  <c r="B47" i="2"/>
  <c r="A95" i="2"/>
  <c r="BM35" i="2" a="1"/>
  <c r="BM35" i="2" s="1"/>
  <c r="AH43" i="2" l="1"/>
  <c r="AM42" i="2"/>
  <c r="R56" i="1" s="1"/>
  <c r="AG60" i="2"/>
  <c r="AG61" i="2" s="1"/>
  <c r="A96" i="2"/>
  <c r="B48" i="2"/>
  <c r="H47" i="2"/>
  <c r="H61" i="1" s="1"/>
  <c r="BM36" i="2" a="1"/>
  <c r="BM36" i="2" s="1"/>
  <c r="AH44" i="2" l="1"/>
  <c r="AM43" i="2"/>
  <c r="R57" i="1" s="1"/>
  <c r="AG62" i="2"/>
  <c r="H48" i="2"/>
  <c r="H62" i="1" s="1"/>
  <c r="B49" i="2"/>
  <c r="A97" i="2"/>
  <c r="BM37" i="2" a="1"/>
  <c r="BM37" i="2" s="1"/>
  <c r="AH45" i="2" l="1"/>
  <c r="AM44" i="2"/>
  <c r="R58" i="1" s="1"/>
  <c r="AG63" i="2"/>
  <c r="A98" i="2"/>
  <c r="B50" i="2"/>
  <c r="H49" i="2"/>
  <c r="H63" i="1" s="1"/>
  <c r="BM38" i="2" a="1"/>
  <c r="BM38" i="2" s="1"/>
  <c r="AH46" i="2" l="1"/>
  <c r="AM45" i="2"/>
  <c r="R59" i="1" s="1"/>
  <c r="AG64" i="2"/>
  <c r="AG65" i="2" s="1"/>
  <c r="H50" i="2"/>
  <c r="H64" i="1" s="1"/>
  <c r="B51" i="2"/>
  <c r="A99" i="2"/>
  <c r="BM39" i="2" a="1"/>
  <c r="BM39" i="2" s="1"/>
  <c r="AH47" i="2" l="1"/>
  <c r="AM46" i="2"/>
  <c r="R60" i="1" s="1"/>
  <c r="AG66" i="2"/>
  <c r="A100" i="2"/>
  <c r="B52" i="2"/>
  <c r="H51" i="2"/>
  <c r="H65" i="1" s="1"/>
  <c r="BM40" i="2" a="1"/>
  <c r="BM40" i="2" s="1"/>
  <c r="AH48" i="2" l="1"/>
  <c r="AM47" i="2"/>
  <c r="R61" i="1" s="1"/>
  <c r="AG67" i="2"/>
  <c r="H52" i="2"/>
  <c r="H66" i="1" s="1"/>
  <c r="B53" i="2"/>
  <c r="A101" i="2"/>
  <c r="BM41" i="2" a="1"/>
  <c r="BM41" i="2" s="1"/>
  <c r="AM48" i="2" l="1"/>
  <c r="R62" i="1" s="1"/>
  <c r="AH49" i="2"/>
  <c r="AG68" i="2"/>
  <c r="A102" i="2"/>
  <c r="B54" i="2"/>
  <c r="H53" i="2"/>
  <c r="H67" i="1" s="1"/>
  <c r="BM42" i="2" a="1"/>
  <c r="BM42" i="2" s="1"/>
  <c r="AG69" i="2" l="1"/>
  <c r="AH50" i="2"/>
  <c r="AM49" i="2"/>
  <c r="R63" i="1" s="1"/>
  <c r="B55" i="2"/>
  <c r="H54" i="2"/>
  <c r="H68" i="1" s="1"/>
  <c r="A103" i="2"/>
  <c r="BM43" i="2" a="1"/>
  <c r="BM43" i="2" s="1"/>
  <c r="AH51" i="2" l="1"/>
  <c r="AM50" i="2"/>
  <c r="R64" i="1" s="1"/>
  <c r="AG70" i="2"/>
  <c r="AG71" i="2" s="1"/>
  <c r="A104" i="2"/>
  <c r="B56" i="2"/>
  <c r="H55" i="2"/>
  <c r="H69" i="1" s="1"/>
  <c r="BM44" i="2" a="1"/>
  <c r="BM44" i="2" s="1"/>
  <c r="AG72" i="2" l="1"/>
  <c r="AM51" i="2"/>
  <c r="R65" i="1" s="1"/>
  <c r="AH52" i="2"/>
  <c r="H56" i="2"/>
  <c r="H70" i="1" s="1"/>
  <c r="B57" i="2"/>
  <c r="A105" i="2"/>
  <c r="BM45" i="2" a="1"/>
  <c r="BM45" i="2" s="1"/>
  <c r="AH53" i="2" l="1"/>
  <c r="AM52" i="2"/>
  <c r="R66" i="1" s="1"/>
  <c r="AG73" i="2"/>
  <c r="A106" i="2"/>
  <c r="B58" i="2"/>
  <c r="H57" i="2"/>
  <c r="H71" i="1" s="1"/>
  <c r="BM46" i="2" a="1"/>
  <c r="BM46" i="2" s="1"/>
  <c r="AG74" i="2" l="1"/>
  <c r="AG75" i="2" s="1"/>
  <c r="AM53" i="2"/>
  <c r="R67" i="1" s="1"/>
  <c r="AH54" i="2"/>
  <c r="B59" i="2"/>
  <c r="H58" i="2"/>
  <c r="H72" i="1" s="1"/>
  <c r="A107" i="2"/>
  <c r="BM47" i="2" a="1"/>
  <c r="BM47" i="2" s="1"/>
  <c r="AH55" i="2" l="1"/>
  <c r="AM54" i="2"/>
  <c r="R68" i="1" s="1"/>
  <c r="AG76" i="2"/>
  <c r="A108" i="2"/>
  <c r="H59" i="2"/>
  <c r="H73" i="1" s="1"/>
  <c r="B60" i="2"/>
  <c r="BM48" i="2" a="1"/>
  <c r="BM48" i="2" s="1"/>
  <c r="AG77" i="2" l="1"/>
  <c r="AH56" i="2"/>
  <c r="AM55" i="2"/>
  <c r="R69" i="1" s="1"/>
  <c r="A109" i="2"/>
  <c r="H60" i="2"/>
  <c r="H74" i="1" s="1"/>
  <c r="B61" i="2"/>
  <c r="BM49" i="2" a="1"/>
  <c r="BM49" i="2" s="1"/>
  <c r="AG78" i="2" l="1"/>
  <c r="AG79" i="2" s="1"/>
  <c r="AM56" i="2"/>
  <c r="R70" i="1" s="1"/>
  <c r="AH57" i="2"/>
  <c r="A110" i="2"/>
  <c r="H61" i="2"/>
  <c r="H75" i="1" s="1"/>
  <c r="B62" i="2"/>
  <c r="BM50" i="2" a="1"/>
  <c r="BM50" i="2" s="1"/>
  <c r="AH58" i="2" l="1"/>
  <c r="AM57" i="2"/>
  <c r="R71" i="1" s="1"/>
  <c r="AG80" i="2"/>
  <c r="AG81" i="2" s="1"/>
  <c r="A111" i="2"/>
  <c r="B63" i="2"/>
  <c r="H62" i="2"/>
  <c r="H76" i="1" s="1"/>
  <c r="BM51" i="2" a="1"/>
  <c r="BM51" i="2" s="1"/>
  <c r="AG82" i="2" l="1"/>
  <c r="AG83" i="2" s="1"/>
  <c r="AH59" i="2"/>
  <c r="AM58" i="2"/>
  <c r="R72" i="1" s="1"/>
  <c r="B64" i="2"/>
  <c r="H63" i="2"/>
  <c r="H77" i="1" s="1"/>
  <c r="A112" i="2"/>
  <c r="BM52" i="2" a="1"/>
  <c r="BM52" i="2" s="1"/>
  <c r="AG84" i="2" l="1"/>
  <c r="AG85" i="2" s="1"/>
  <c r="AH60" i="2"/>
  <c r="AM59" i="2"/>
  <c r="R73" i="1" s="1"/>
  <c r="A113" i="2"/>
  <c r="H64" i="2"/>
  <c r="H78" i="1" s="1"/>
  <c r="B65" i="2"/>
  <c r="BM53" i="2" a="1"/>
  <c r="BM53" i="2" s="1"/>
  <c r="AG86" i="2" l="1"/>
  <c r="AM60" i="2"/>
  <c r="R74" i="1" s="1"/>
  <c r="AH61" i="2"/>
  <c r="A114" i="2"/>
  <c r="B66" i="2"/>
  <c r="H65" i="2"/>
  <c r="H79" i="1" s="1"/>
  <c r="BM54" i="2" a="1"/>
  <c r="BM54" i="2" s="1"/>
  <c r="AH62" i="2" l="1"/>
  <c r="AM61" i="2"/>
  <c r="R75" i="1" s="1"/>
  <c r="AG87" i="2"/>
  <c r="AG88" i="2" s="1"/>
  <c r="B67" i="2"/>
  <c r="H66" i="2"/>
  <c r="H80" i="1" s="1"/>
  <c r="A115" i="2"/>
  <c r="BM55" i="2" a="1"/>
  <c r="BM55" i="2" s="1"/>
  <c r="AG89" i="2" l="1"/>
  <c r="AH63" i="2"/>
  <c r="AM62" i="2"/>
  <c r="R76" i="1" s="1"/>
  <c r="A116" i="2"/>
  <c r="H67" i="2"/>
  <c r="H81" i="1" s="1"/>
  <c r="B68" i="2"/>
  <c r="BM56" i="2" a="1"/>
  <c r="BM56" i="2" s="1"/>
  <c r="AG90" i="2" l="1"/>
  <c r="AH64" i="2"/>
  <c r="AM63" i="2"/>
  <c r="R77" i="1" s="1"/>
  <c r="H68" i="2"/>
  <c r="H82" i="1" s="1"/>
  <c r="B69" i="2"/>
  <c r="A117" i="2"/>
  <c r="BM57" i="2" a="1"/>
  <c r="BM57" i="2" s="1"/>
  <c r="AG91" i="2" l="1"/>
  <c r="AM64" i="2"/>
  <c r="R78" i="1" s="1"/>
  <c r="AH65" i="2"/>
  <c r="H69" i="2"/>
  <c r="H83" i="1" s="1"/>
  <c r="B70" i="2"/>
  <c r="A118" i="2"/>
  <c r="BM58" i="2" a="1"/>
  <c r="BM58" i="2" s="1"/>
  <c r="AH66" i="2" l="1"/>
  <c r="AM65" i="2"/>
  <c r="R79" i="1" s="1"/>
  <c r="AG92" i="2"/>
  <c r="B71" i="2"/>
  <c r="H70" i="2"/>
  <c r="H84" i="1" s="1"/>
  <c r="A119" i="2"/>
  <c r="BM59" i="2" a="1"/>
  <c r="BM59" i="2" s="1"/>
  <c r="AG93" i="2" l="1"/>
  <c r="AH67" i="2"/>
  <c r="AM66" i="2"/>
  <c r="R80" i="1" s="1"/>
  <c r="A120" i="2"/>
  <c r="B72" i="2"/>
  <c r="H71" i="2"/>
  <c r="H85" i="1" s="1"/>
  <c r="BM60" i="2" a="1"/>
  <c r="BM60" i="2" s="1"/>
  <c r="AG94" i="2" l="1"/>
  <c r="AH68" i="2"/>
  <c r="AM67" i="2"/>
  <c r="R81" i="1" s="1"/>
  <c r="H72" i="2"/>
  <c r="H86" i="1" s="1"/>
  <c r="B73" i="2"/>
  <c r="A121" i="2"/>
  <c r="BM61" i="2" a="1"/>
  <c r="BM61" i="2" s="1"/>
  <c r="AG95" i="2" l="1"/>
  <c r="AH69" i="2"/>
  <c r="AM68" i="2"/>
  <c r="R82" i="1" s="1"/>
  <c r="B74" i="2"/>
  <c r="H73" i="2"/>
  <c r="H87" i="1" s="1"/>
  <c r="A122" i="2"/>
  <c r="BM62" i="2" a="1"/>
  <c r="BM62" i="2" s="1"/>
  <c r="AG96" i="2" l="1"/>
  <c r="AH70" i="2"/>
  <c r="AM69" i="2"/>
  <c r="R83" i="1" s="1"/>
  <c r="A123" i="2"/>
  <c r="H74" i="2"/>
  <c r="H88" i="1" s="1"/>
  <c r="B75" i="2"/>
  <c r="BM63" i="2" a="1"/>
  <c r="BM63" i="2" s="1"/>
  <c r="AG97" i="2" l="1"/>
  <c r="AM70" i="2"/>
  <c r="R84" i="1" s="1"/>
  <c r="AH71" i="2"/>
  <c r="A124" i="2"/>
  <c r="B76" i="2"/>
  <c r="H75" i="2"/>
  <c r="H89" i="1" s="1"/>
  <c r="BM64" i="2" a="1"/>
  <c r="BM64" i="2" s="1"/>
  <c r="AH72" i="2" l="1"/>
  <c r="AM71" i="2"/>
  <c r="R85" i="1" s="1"/>
  <c r="AG98" i="2"/>
  <c r="H76" i="2"/>
  <c r="H90" i="1" s="1"/>
  <c r="B77" i="2"/>
  <c r="A125" i="2"/>
  <c r="BM65" i="2" a="1"/>
  <c r="BM65" i="2" s="1"/>
  <c r="AG99" i="2" l="1"/>
  <c r="AH73" i="2"/>
  <c r="AM72" i="2"/>
  <c r="R86" i="1" s="1"/>
  <c r="B78" i="2"/>
  <c r="H77" i="2"/>
  <c r="H91" i="1" s="1"/>
  <c r="A126" i="2"/>
  <c r="BM66" i="2" a="1"/>
  <c r="BM66" i="2" s="1"/>
  <c r="AG100" i="2" l="1"/>
  <c r="AH74" i="2"/>
  <c r="AM73" i="2"/>
  <c r="R87" i="1" s="1"/>
  <c r="A127" i="2"/>
  <c r="B79" i="2"/>
  <c r="H78" i="2"/>
  <c r="H92" i="1" s="1"/>
  <c r="BM67" i="2" a="1"/>
  <c r="BM67" i="2" s="1"/>
  <c r="AG101" i="2" l="1"/>
  <c r="AM74" i="2"/>
  <c r="R88" i="1" s="1"/>
  <c r="AH75" i="2"/>
  <c r="B80" i="2"/>
  <c r="H79" i="2"/>
  <c r="H93" i="1" s="1"/>
  <c r="A128" i="2"/>
  <c r="BM68" i="2" a="1"/>
  <c r="BM68" i="2" s="1"/>
  <c r="AH76" i="2" l="1"/>
  <c r="AM75" i="2"/>
  <c r="R89" i="1" s="1"/>
  <c r="AG102" i="2"/>
  <c r="A129" i="2"/>
  <c r="H80" i="2"/>
  <c r="H94" i="1" s="1"/>
  <c r="B81" i="2"/>
  <c r="BM69" i="2" a="1"/>
  <c r="BM69" i="2" s="1"/>
  <c r="AG103" i="2" l="1"/>
  <c r="AH77" i="2"/>
  <c r="AM76" i="2"/>
  <c r="R90" i="1" s="1"/>
  <c r="A130" i="2"/>
  <c r="B82" i="2"/>
  <c r="H81" i="2"/>
  <c r="H95" i="1" s="1"/>
  <c r="BM70" i="2" a="1"/>
  <c r="BM70" i="2" s="1"/>
  <c r="AG104" i="2" l="1"/>
  <c r="AH78" i="2"/>
  <c r="AM77" i="2"/>
  <c r="R91" i="1" s="1"/>
  <c r="B83" i="2"/>
  <c r="H82" i="2"/>
  <c r="H96" i="1" s="1"/>
  <c r="A131" i="2"/>
  <c r="BM71" i="2" a="1"/>
  <c r="BM71" i="2" s="1"/>
  <c r="AG105" i="2" l="1"/>
  <c r="AM78" i="2"/>
  <c r="R92" i="1" s="1"/>
  <c r="AH79" i="2"/>
  <c r="A132" i="2"/>
  <c r="H83" i="2"/>
  <c r="H97" i="1" s="1"/>
  <c r="B84" i="2"/>
  <c r="BM72" i="2" a="1"/>
  <c r="BM72" i="2" s="1"/>
  <c r="AH80" i="2" l="1"/>
  <c r="AM79" i="2"/>
  <c r="R93" i="1" s="1"/>
  <c r="AG106" i="2"/>
  <c r="A133" i="2"/>
  <c r="H84" i="2"/>
  <c r="H98" i="1" s="1"/>
  <c r="B85" i="2"/>
  <c r="BM73" i="2" a="1"/>
  <c r="BM73" i="2" s="1"/>
  <c r="AG107" i="2" l="1"/>
  <c r="AM80" i="2"/>
  <c r="R94" i="1" s="1"/>
  <c r="AH81" i="2"/>
  <c r="H85" i="2"/>
  <c r="H99" i="1" s="1"/>
  <c r="B86" i="2"/>
  <c r="A134" i="2"/>
  <c r="BM74" i="2" a="1"/>
  <c r="BM74" i="2" s="1"/>
  <c r="AH82" i="2" l="1"/>
  <c r="AM81" i="2"/>
  <c r="R95" i="1" s="1"/>
  <c r="AG108" i="2"/>
  <c r="H86" i="2"/>
  <c r="H100" i="1" s="1"/>
  <c r="B87" i="2"/>
  <c r="A135" i="2"/>
  <c r="BM75" i="2" a="1"/>
  <c r="BM75" i="2" s="1"/>
  <c r="AG109" i="2" l="1"/>
  <c r="AM82" i="2"/>
  <c r="R96" i="1" s="1"/>
  <c r="AH83" i="2"/>
  <c r="B88" i="2"/>
  <c r="H87" i="2"/>
  <c r="H101" i="1" s="1"/>
  <c r="A136" i="2"/>
  <c r="BM76" i="2" a="1"/>
  <c r="BM76" i="2" s="1"/>
  <c r="AH84" i="2" l="1"/>
  <c r="AM83" i="2"/>
  <c r="R97" i="1" s="1"/>
  <c r="AG110" i="2"/>
  <c r="A137" i="2"/>
  <c r="B89" i="2"/>
  <c r="H88" i="2"/>
  <c r="H102" i="1" s="1"/>
  <c r="BM77" i="2" a="1"/>
  <c r="BM77" i="2" s="1"/>
  <c r="AG111" i="2" l="1"/>
  <c r="AM84" i="2"/>
  <c r="R98" i="1" s="1"/>
  <c r="AH85" i="2"/>
  <c r="A138" i="2"/>
  <c r="B90" i="2"/>
  <c r="H89" i="2"/>
  <c r="H103" i="1" s="1"/>
  <c r="BM78" i="2" a="1"/>
  <c r="BM78" i="2" s="1"/>
  <c r="AH86" i="2" l="1"/>
  <c r="AM85" i="2"/>
  <c r="R99" i="1" s="1"/>
  <c r="AG112" i="2"/>
  <c r="H90" i="2"/>
  <c r="H104" i="1" s="1"/>
  <c r="B91" i="2"/>
  <c r="A139" i="2"/>
  <c r="BM79" i="2" a="1"/>
  <c r="BM79" i="2" s="1"/>
  <c r="AG113" i="2" l="1"/>
  <c r="AH87" i="2"/>
  <c r="AM86" i="2"/>
  <c r="R100" i="1" s="1"/>
  <c r="B92" i="2"/>
  <c r="H91" i="2"/>
  <c r="H105" i="1" s="1"/>
  <c r="A140" i="2"/>
  <c r="BM80" i="2" a="1"/>
  <c r="BM80" i="2" s="1"/>
  <c r="AG114" i="2" l="1"/>
  <c r="AM87" i="2"/>
  <c r="R101" i="1" s="1"/>
  <c r="AH88" i="2"/>
  <c r="A141" i="2"/>
  <c r="H92" i="2"/>
  <c r="H106" i="1" s="1"/>
  <c r="B93" i="2"/>
  <c r="BM81" i="2" a="1"/>
  <c r="BM81" i="2" s="1"/>
  <c r="AH89" i="2" l="1"/>
  <c r="AM88" i="2"/>
  <c r="R102" i="1" s="1"/>
  <c r="AG115" i="2"/>
  <c r="A142" i="2"/>
  <c r="B94" i="2"/>
  <c r="H93" i="2"/>
  <c r="H107" i="1" s="1"/>
  <c r="BM82" i="2" a="1"/>
  <c r="BM82" i="2" s="1"/>
  <c r="AG116" i="2" l="1"/>
  <c r="AH90" i="2"/>
  <c r="AM89" i="2"/>
  <c r="R103" i="1" s="1"/>
  <c r="H94" i="2"/>
  <c r="H108" i="1" s="1"/>
  <c r="B95" i="2"/>
  <c r="A143" i="2"/>
  <c r="BM83" i="2" a="1"/>
  <c r="BM83" i="2" s="1"/>
  <c r="AG117" i="2" l="1"/>
  <c r="AH91" i="2"/>
  <c r="AM90" i="2"/>
  <c r="R104" i="1" s="1"/>
  <c r="H95" i="2"/>
  <c r="H109" i="1" s="1"/>
  <c r="B96" i="2"/>
  <c r="A144" i="2"/>
  <c r="BM84" i="2" a="1"/>
  <c r="BM84" i="2" s="1"/>
  <c r="AG118" i="2" l="1"/>
  <c r="AH92" i="2"/>
  <c r="AM91" i="2"/>
  <c r="R105" i="1" s="1"/>
  <c r="B97" i="2"/>
  <c r="H96" i="2"/>
  <c r="H110" i="1" s="1"/>
  <c r="A145" i="2"/>
  <c r="BM85" i="2" a="1"/>
  <c r="BM85" i="2" s="1"/>
  <c r="AG119" i="2" l="1"/>
  <c r="AH93" i="2"/>
  <c r="AM92" i="2"/>
  <c r="R106" i="1" s="1"/>
  <c r="A146" i="2"/>
  <c r="H97" i="2"/>
  <c r="H111" i="1" s="1"/>
  <c r="B98" i="2"/>
  <c r="BM86" i="2" a="1"/>
  <c r="BM86" i="2" s="1"/>
  <c r="AG120" i="2" l="1"/>
  <c r="AH94" i="2"/>
  <c r="AM93" i="2"/>
  <c r="R107" i="1" s="1"/>
  <c r="A147" i="2"/>
  <c r="H98" i="2"/>
  <c r="H112" i="1" s="1"/>
  <c r="B99" i="2"/>
  <c r="BM87" i="2" a="1"/>
  <c r="BM87" i="2" s="1"/>
  <c r="AG121" i="2" l="1"/>
  <c r="AH95" i="2"/>
  <c r="AM94" i="2"/>
  <c r="R108" i="1" s="1"/>
  <c r="A148" i="2"/>
  <c r="H99" i="2"/>
  <c r="H113" i="1" s="1"/>
  <c r="B100" i="2"/>
  <c r="BM88" i="2" a="1"/>
  <c r="BM88" i="2" s="1"/>
  <c r="AG122" i="2" l="1"/>
  <c r="AH96" i="2"/>
  <c r="AM95" i="2"/>
  <c r="R109" i="1" s="1"/>
  <c r="A149" i="2"/>
  <c r="H100" i="2"/>
  <c r="H114" i="1" s="1"/>
  <c r="B101" i="2"/>
  <c r="BM89" i="2" a="1"/>
  <c r="BM89" i="2" s="1"/>
  <c r="AG123" i="2" l="1"/>
  <c r="AH97" i="2"/>
  <c r="AM96" i="2"/>
  <c r="R110" i="1" s="1"/>
  <c r="A150" i="2"/>
  <c r="B102" i="2"/>
  <c r="H101" i="2"/>
  <c r="H115" i="1" s="1"/>
  <c r="BM90" i="2" a="1"/>
  <c r="BM90" i="2" s="1"/>
  <c r="AG124" i="2" l="1"/>
  <c r="AH98" i="2"/>
  <c r="AM97" i="2"/>
  <c r="R111" i="1" s="1"/>
  <c r="B103" i="2"/>
  <c r="H102" i="2"/>
  <c r="H116" i="1" s="1"/>
  <c r="A151" i="2"/>
  <c r="BM91" i="2" a="1"/>
  <c r="BM91" i="2" s="1"/>
  <c r="AG125" i="2" l="1"/>
  <c r="AH99" i="2"/>
  <c r="AM98" i="2"/>
  <c r="R112" i="1" s="1"/>
  <c r="A152" i="2"/>
  <c r="H103" i="2"/>
  <c r="H117" i="1" s="1"/>
  <c r="B104" i="2"/>
  <c r="BM92" i="2" a="1"/>
  <c r="BM92" i="2" s="1"/>
  <c r="AG126" i="2" l="1"/>
  <c r="AH100" i="2"/>
  <c r="AM99" i="2"/>
  <c r="R113" i="1" s="1"/>
  <c r="B105" i="2"/>
  <c r="H104" i="2"/>
  <c r="H118" i="1" s="1"/>
  <c r="A153" i="2"/>
  <c r="BM93" i="2" a="1"/>
  <c r="BM93" i="2" s="1"/>
  <c r="AG127" i="2" l="1"/>
  <c r="AH101" i="2"/>
  <c r="AM100" i="2"/>
  <c r="R114" i="1" s="1"/>
  <c r="A154" i="2"/>
  <c r="B106" i="2"/>
  <c r="H105" i="2"/>
  <c r="H119" i="1" s="1"/>
  <c r="BM94" i="2" a="1"/>
  <c r="BM94" i="2" s="1"/>
  <c r="AG128" i="2" l="1"/>
  <c r="AH102" i="2"/>
  <c r="AM101" i="2"/>
  <c r="R115" i="1" s="1"/>
  <c r="A155" i="2"/>
  <c r="H106" i="2"/>
  <c r="H120" i="1" s="1"/>
  <c r="B107" i="2"/>
  <c r="BM95" i="2" a="1"/>
  <c r="BM95" i="2" s="1"/>
  <c r="AG129" i="2" l="1"/>
  <c r="AH103" i="2"/>
  <c r="AM102" i="2"/>
  <c r="R116" i="1" s="1"/>
  <c r="H107" i="2"/>
  <c r="H121" i="1" s="1"/>
  <c r="B108" i="2"/>
  <c r="A156" i="2"/>
  <c r="BM96" i="2" a="1"/>
  <c r="BM96" i="2" s="1"/>
  <c r="AG130" i="2" l="1"/>
  <c r="AH104" i="2"/>
  <c r="AM103" i="2"/>
  <c r="R117" i="1" s="1"/>
  <c r="H108" i="2"/>
  <c r="H122" i="1" s="1"/>
  <c r="B109" i="2"/>
  <c r="A157" i="2"/>
  <c r="BM97" i="2" a="1"/>
  <c r="BM97" i="2" s="1"/>
  <c r="AG131" i="2" l="1"/>
  <c r="AH105" i="2"/>
  <c r="AM104" i="2"/>
  <c r="R118" i="1" s="1"/>
  <c r="H109" i="2"/>
  <c r="H123" i="1" s="1"/>
  <c r="B110" i="2"/>
  <c r="A158" i="2"/>
  <c r="BM98" i="2" a="1"/>
  <c r="BM98" i="2" s="1"/>
  <c r="AG132" i="2" l="1"/>
  <c r="AH106" i="2"/>
  <c r="AM105" i="2"/>
  <c r="R119" i="1" s="1"/>
  <c r="H110" i="2"/>
  <c r="H124" i="1" s="1"/>
  <c r="B111" i="2"/>
  <c r="A159" i="2"/>
  <c r="BM99" i="2" a="1"/>
  <c r="BM99" i="2" s="1"/>
  <c r="AG133" i="2" l="1"/>
  <c r="AH107" i="2"/>
  <c r="AM106" i="2"/>
  <c r="R120" i="1" s="1"/>
  <c r="B112" i="2"/>
  <c r="H111" i="2"/>
  <c r="H125" i="1" s="1"/>
  <c r="A160" i="2"/>
  <c r="BM100" i="2" a="1"/>
  <c r="BM100" i="2" s="1"/>
  <c r="AG134" i="2" l="1"/>
  <c r="AH108" i="2"/>
  <c r="AM107" i="2"/>
  <c r="R121" i="1" s="1"/>
  <c r="A161" i="2"/>
  <c r="B113" i="2"/>
  <c r="H112" i="2"/>
  <c r="H126" i="1" s="1"/>
  <c r="BM101" i="2" a="1"/>
  <c r="BM101" i="2" s="1"/>
  <c r="AG135" i="2" l="1"/>
  <c r="AH109" i="2"/>
  <c r="AM108" i="2"/>
  <c r="R122" i="1" s="1"/>
  <c r="H113" i="2"/>
  <c r="H127" i="1" s="1"/>
  <c r="B114" i="2"/>
  <c r="A162" i="2"/>
  <c r="BM102" i="2" a="1"/>
  <c r="BM102" i="2" s="1"/>
  <c r="AG136" i="2" l="1"/>
  <c r="AH110" i="2"/>
  <c r="AM109" i="2"/>
  <c r="R123" i="1" s="1"/>
  <c r="H114" i="2"/>
  <c r="H128" i="1" s="1"/>
  <c r="B115" i="2"/>
  <c r="A163" i="2"/>
  <c r="BM103" i="2" a="1"/>
  <c r="BM103" i="2" s="1"/>
  <c r="AG137" i="2" l="1"/>
  <c r="AH111" i="2"/>
  <c r="AM110" i="2"/>
  <c r="R124" i="1" s="1"/>
  <c r="H115" i="2"/>
  <c r="H129" i="1" s="1"/>
  <c r="B116" i="2"/>
  <c r="A164" i="2"/>
  <c r="BM104" i="2" a="1"/>
  <c r="BM104" i="2" s="1"/>
  <c r="AG138" i="2" l="1"/>
  <c r="AH112" i="2"/>
  <c r="AM111" i="2"/>
  <c r="R125" i="1" s="1"/>
  <c r="H116" i="2"/>
  <c r="H130" i="1" s="1"/>
  <c r="B117" i="2"/>
  <c r="A165" i="2"/>
  <c r="BM105" i="2" a="1"/>
  <c r="BM105" i="2" s="1"/>
  <c r="AG139" i="2" l="1"/>
  <c r="AH113" i="2"/>
  <c r="AM112" i="2"/>
  <c r="R126" i="1" s="1"/>
  <c r="H117" i="2"/>
  <c r="H131" i="1" s="1"/>
  <c r="B118" i="2"/>
  <c r="A166" i="2"/>
  <c r="BM106" i="2" a="1"/>
  <c r="BM106" i="2" s="1"/>
  <c r="AG140" i="2" l="1"/>
  <c r="AH114" i="2"/>
  <c r="AM113" i="2"/>
  <c r="R127" i="1" s="1"/>
  <c r="B119" i="2"/>
  <c r="H118" i="2"/>
  <c r="H132" i="1" s="1"/>
  <c r="A167" i="2"/>
  <c r="BM107" i="2" a="1"/>
  <c r="BM107" i="2" s="1"/>
  <c r="AG141" i="2" l="1"/>
  <c r="AH115" i="2"/>
  <c r="AM114" i="2"/>
  <c r="R128" i="1" s="1"/>
  <c r="A168" i="2"/>
  <c r="H119" i="2"/>
  <c r="H133" i="1" s="1"/>
  <c r="B120" i="2"/>
  <c r="BM108" i="2" a="1"/>
  <c r="BM108" i="2" s="1"/>
  <c r="AG142" i="2" l="1"/>
  <c r="AH116" i="2"/>
  <c r="AM115" i="2"/>
  <c r="R129" i="1" s="1"/>
  <c r="H120" i="2"/>
  <c r="H134" i="1" s="1"/>
  <c r="B121" i="2"/>
  <c r="A169" i="2"/>
  <c r="BM109" i="2" a="1"/>
  <c r="BM109" i="2" s="1"/>
  <c r="AG143" i="2" l="1"/>
  <c r="AH117" i="2"/>
  <c r="AM116" i="2"/>
  <c r="R130" i="1" s="1"/>
  <c r="H121" i="2"/>
  <c r="H135" i="1" s="1"/>
  <c r="B122" i="2"/>
  <c r="A170" i="2"/>
  <c r="BM110" i="2" a="1"/>
  <c r="BM110" i="2" s="1"/>
  <c r="AG144" i="2" l="1"/>
  <c r="AH118" i="2"/>
  <c r="AM117" i="2"/>
  <c r="R131" i="1" s="1"/>
  <c r="H122" i="2"/>
  <c r="H136" i="1" s="1"/>
  <c r="B123" i="2"/>
  <c r="A171" i="2"/>
  <c r="BM111" i="2" a="1"/>
  <c r="BM111" i="2" s="1"/>
  <c r="AG145" i="2" l="1"/>
  <c r="AH119" i="2"/>
  <c r="AM118" i="2"/>
  <c r="R132" i="1" s="1"/>
  <c r="H123" i="2"/>
  <c r="H137" i="1" s="1"/>
  <c r="B124" i="2"/>
  <c r="A172" i="2"/>
  <c r="BM112" i="2" a="1"/>
  <c r="BM112" i="2" s="1"/>
  <c r="AG146" i="2" l="1"/>
  <c r="AH120" i="2"/>
  <c r="AM119" i="2"/>
  <c r="R133" i="1" s="1"/>
  <c r="H124" i="2"/>
  <c r="H138" i="1" s="1"/>
  <c r="B125" i="2"/>
  <c r="A173" i="2"/>
  <c r="BM113" i="2" a="1"/>
  <c r="BM113" i="2" s="1"/>
  <c r="AG147" i="2" l="1"/>
  <c r="AH121" i="2"/>
  <c r="AM120" i="2"/>
  <c r="R134" i="1" s="1"/>
  <c r="H125" i="2"/>
  <c r="H139" i="1" s="1"/>
  <c r="B126" i="2"/>
  <c r="A174" i="2"/>
  <c r="BM114" i="2" a="1"/>
  <c r="BM114" i="2" s="1"/>
  <c r="AG148" i="2" l="1"/>
  <c r="AH122" i="2"/>
  <c r="AM121" i="2"/>
  <c r="R135" i="1" s="1"/>
  <c r="B127" i="2"/>
  <c r="H126" i="2"/>
  <c r="H140" i="1" s="1"/>
  <c r="A175" i="2"/>
  <c r="BM115" i="2" a="1"/>
  <c r="BM115" i="2" s="1"/>
  <c r="AG149" i="2" l="1"/>
  <c r="AH123" i="2"/>
  <c r="AM122" i="2"/>
  <c r="R136" i="1" s="1"/>
  <c r="A176" i="2"/>
  <c r="B128" i="2"/>
  <c r="H127" i="2"/>
  <c r="H141" i="1" s="1"/>
  <c r="BM116" i="2" a="1"/>
  <c r="BM116" i="2" s="1"/>
  <c r="AG150" i="2" l="1"/>
  <c r="AH124" i="2"/>
  <c r="AM123" i="2"/>
  <c r="R137" i="1" s="1"/>
  <c r="H128" i="2"/>
  <c r="H142" i="1" s="1"/>
  <c r="B129" i="2"/>
  <c r="A177" i="2"/>
  <c r="BM117" i="2" a="1"/>
  <c r="BM117" i="2" s="1"/>
  <c r="AG151" i="2" l="1"/>
  <c r="AH125" i="2"/>
  <c r="AM124" i="2"/>
  <c r="R138" i="1" s="1"/>
  <c r="B130" i="2"/>
  <c r="H129" i="2"/>
  <c r="H143" i="1" s="1"/>
  <c r="A178" i="2"/>
  <c r="BM118" i="2" a="1"/>
  <c r="BM118" i="2" s="1"/>
  <c r="BM119" i="2" s="1" a="1"/>
  <c r="BM119" i="2" s="1"/>
  <c r="AG152" i="2" l="1"/>
  <c r="AH126" i="2"/>
  <c r="AM125" i="2"/>
  <c r="R139" i="1" s="1"/>
  <c r="A179" i="2"/>
  <c r="B131" i="2"/>
  <c r="H130" i="2"/>
  <c r="H144" i="1" s="1"/>
  <c r="BM120" i="2" a="1"/>
  <c r="BM120" i="2" s="1"/>
  <c r="BM121" i="2" s="1" a="1"/>
  <c r="BM121" i="2" s="1"/>
  <c r="BM122" i="2" s="1" a="1"/>
  <c r="BM122" i="2" s="1"/>
  <c r="AG153" i="2" l="1"/>
  <c r="AH127" i="2"/>
  <c r="AM126" i="2"/>
  <c r="R140" i="1" s="1"/>
  <c r="H131" i="2"/>
  <c r="H145" i="1" s="1"/>
  <c r="B132" i="2"/>
  <c r="A180" i="2"/>
  <c r="BM123" i="2" a="1"/>
  <c r="BM123" i="2" s="1"/>
  <c r="BM124" i="2" s="1" a="1"/>
  <c r="BM124" i="2" s="1"/>
  <c r="AG154" i="2" l="1"/>
  <c r="AH128" i="2"/>
  <c r="AM127" i="2"/>
  <c r="R141" i="1" s="1"/>
  <c r="H132" i="2"/>
  <c r="H146" i="1" s="1"/>
  <c r="B133" i="2"/>
  <c r="A181" i="2"/>
  <c r="BM125" i="2" a="1"/>
  <c r="BM125" i="2" s="1"/>
  <c r="AG155" i="2" l="1"/>
  <c r="AH129" i="2"/>
  <c r="AM128" i="2"/>
  <c r="R142" i="1" s="1"/>
  <c r="B134" i="2"/>
  <c r="H133" i="2"/>
  <c r="H147" i="1" s="1"/>
  <c r="A182" i="2"/>
  <c r="BM126" i="2" a="1"/>
  <c r="BM126" i="2" s="1"/>
  <c r="AG156" i="2" l="1"/>
  <c r="AH130" i="2"/>
  <c r="AM129" i="2"/>
  <c r="R143" i="1" s="1"/>
  <c r="A183" i="2"/>
  <c r="H134" i="2"/>
  <c r="H148" i="1" s="1"/>
  <c r="B135" i="2"/>
  <c r="BM127" i="2" a="1"/>
  <c r="BM127" i="2" s="1"/>
  <c r="AG157" i="2" l="1"/>
  <c r="AH131" i="2"/>
  <c r="AM130" i="2"/>
  <c r="R144" i="1" s="1"/>
  <c r="H135" i="2"/>
  <c r="H149" i="1" s="1"/>
  <c r="B136" i="2"/>
  <c r="A184" i="2"/>
  <c r="BM128" i="2" a="1"/>
  <c r="BM128" i="2" s="1"/>
  <c r="AG158" i="2" l="1"/>
  <c r="AH132" i="2"/>
  <c r="AM131" i="2"/>
  <c r="R145" i="1" s="1"/>
  <c r="H136" i="2"/>
  <c r="H150" i="1" s="1"/>
  <c r="B137" i="2"/>
  <c r="A185" i="2"/>
  <c r="BM129" i="2" a="1"/>
  <c r="BM129" i="2" s="1"/>
  <c r="AG159" i="2" l="1"/>
  <c r="AH133" i="2"/>
  <c r="AM132" i="2"/>
  <c r="R146" i="1" s="1"/>
  <c r="H137" i="2"/>
  <c r="H151" i="1" s="1"/>
  <c r="B138" i="2"/>
  <c r="A186" i="2"/>
  <c r="BM130" i="2" a="1"/>
  <c r="BM130" i="2" s="1"/>
  <c r="AG160" i="2" l="1"/>
  <c r="AH134" i="2"/>
  <c r="AM133" i="2"/>
  <c r="R147" i="1" s="1"/>
  <c r="B139" i="2"/>
  <c r="H138" i="2"/>
  <c r="H152" i="1" s="1"/>
  <c r="A187" i="2"/>
  <c r="BM131" i="2" a="1"/>
  <c r="BM131" i="2" s="1"/>
  <c r="AG161" i="2" l="1"/>
  <c r="AH135" i="2"/>
  <c r="AM134" i="2"/>
  <c r="R148" i="1" s="1"/>
  <c r="B140" i="2"/>
  <c r="H139" i="2"/>
  <c r="H153" i="1" s="1"/>
  <c r="A188" i="2"/>
  <c r="BM132" i="2" a="1"/>
  <c r="BM132" i="2" s="1"/>
  <c r="AG162" i="2" l="1"/>
  <c r="AH136" i="2"/>
  <c r="AM135" i="2"/>
  <c r="R149" i="1" s="1"/>
  <c r="A189" i="2"/>
  <c r="H140" i="2"/>
  <c r="H154" i="1" s="1"/>
  <c r="B141" i="2"/>
  <c r="BM133" i="2" a="1"/>
  <c r="BM133" i="2" s="1"/>
  <c r="AG163" i="2" l="1"/>
  <c r="AH137" i="2"/>
  <c r="AM136" i="2"/>
  <c r="R150" i="1" s="1"/>
  <c r="A190" i="2"/>
  <c r="B142" i="2"/>
  <c r="H141" i="2"/>
  <c r="H155" i="1" s="1"/>
  <c r="BM134" i="2" a="1"/>
  <c r="BM134" i="2" s="1"/>
  <c r="AG164" i="2" l="1"/>
  <c r="AH138" i="2"/>
  <c r="AM137" i="2"/>
  <c r="R151" i="1" s="1"/>
  <c r="H142" i="2"/>
  <c r="H156" i="1" s="1"/>
  <c r="B143" i="2"/>
  <c r="A191" i="2"/>
  <c r="BM135" i="2" a="1"/>
  <c r="BM135" i="2" s="1"/>
  <c r="AG165" i="2" l="1"/>
  <c r="AH139" i="2"/>
  <c r="AM138" i="2"/>
  <c r="R152" i="1" s="1"/>
  <c r="H143" i="2"/>
  <c r="H157" i="1" s="1"/>
  <c r="B144" i="2"/>
  <c r="A192" i="2"/>
  <c r="A193" i="2" s="1"/>
  <c r="A194" i="2" s="1"/>
  <c r="A195" i="2" s="1"/>
  <c r="A196" i="2" s="1"/>
  <c r="A197" i="2" s="1"/>
  <c r="A198" i="2" s="1"/>
  <c r="L66" i="2" s="1" a="1"/>
  <c r="L66" i="2" s="1"/>
  <c r="L154" i="2" a="1"/>
  <c r="L154" i="2" s="1"/>
  <c r="L186" i="2" a="1"/>
  <c r="L186" i="2" s="1"/>
  <c r="L58" i="2" a="1"/>
  <c r="L58" i="2" s="1"/>
  <c r="L180" i="2" a="1"/>
  <c r="L180" i="2" s="1"/>
  <c r="L26" i="2" a="1"/>
  <c r="L26" i="2" s="1"/>
  <c r="L18" i="2" a="1"/>
  <c r="L18" i="2" s="1"/>
  <c r="L10" i="2" a="1"/>
  <c r="L10" i="2" s="1"/>
  <c r="L179" i="2" a="1"/>
  <c r="L179" i="2" s="1"/>
  <c r="L17" i="2" a="1"/>
  <c r="L17" i="2" s="1"/>
  <c r="L35" i="2" a="1"/>
  <c r="L35" i="2" s="1"/>
  <c r="BM136" i="2" a="1"/>
  <c r="BM136" i="2" s="1"/>
  <c r="L93" i="2" l="1" a="1"/>
  <c r="L93" i="2" s="1"/>
  <c r="L52" i="2" a="1"/>
  <c r="L52" i="2" s="1"/>
  <c r="L45" i="2" a="1"/>
  <c r="L45" i="2" s="1"/>
  <c r="L146" i="2" a="1"/>
  <c r="L146" i="2" s="1"/>
  <c r="L201" i="2" a="1"/>
  <c r="L201" i="2" s="1"/>
  <c r="L183" i="2" a="1"/>
  <c r="L183" i="2" s="1"/>
  <c r="L120" i="2" a="1"/>
  <c r="L120" i="2" s="1"/>
  <c r="L91" i="2" a="1"/>
  <c r="L91" i="2" s="1"/>
  <c r="L38" i="2" a="1"/>
  <c r="L38" i="2" s="1"/>
  <c r="L152" i="2" a="1"/>
  <c r="L152" i="2" s="1"/>
  <c r="L112" i="2" a="1"/>
  <c r="L112" i="2" s="1"/>
  <c r="L104" i="2" a="1"/>
  <c r="L104" i="2" s="1"/>
  <c r="L53" i="2" a="1"/>
  <c r="L53" i="2" s="1"/>
  <c r="L37" i="2" a="1"/>
  <c r="L37" i="2" s="1"/>
  <c r="L156" i="2" a="1"/>
  <c r="L156" i="2" s="1"/>
  <c r="L20" i="2" a="1"/>
  <c r="L20" i="2" s="1"/>
  <c r="L164" i="2" a="1"/>
  <c r="L164" i="2" s="1"/>
  <c r="L150" i="2" a="1"/>
  <c r="L150" i="2" s="1"/>
  <c r="L185" i="2" a="1"/>
  <c r="L185" i="2" s="1"/>
  <c r="L182" i="2" a="1"/>
  <c r="L182" i="2" s="1"/>
  <c r="L172" i="2" a="1"/>
  <c r="L172" i="2" s="1"/>
  <c r="L176" i="2" a="1"/>
  <c r="L176" i="2" s="1"/>
  <c r="L48" i="2" a="1"/>
  <c r="L48" i="2" s="1"/>
  <c r="L177" i="2" a="1"/>
  <c r="L177" i="2" s="1"/>
  <c r="L51" i="2" a="1"/>
  <c r="L51" i="2" s="1"/>
  <c r="L100" i="2" a="1"/>
  <c r="L100" i="2" s="1"/>
  <c r="L6" i="2" a="1"/>
  <c r="L6" i="2" s="1"/>
  <c r="L79" i="2" a="1"/>
  <c r="L79" i="2" s="1"/>
  <c r="L60" i="2" a="1"/>
  <c r="L60" i="2" s="1"/>
  <c r="L47" i="2" a="1"/>
  <c r="L47" i="2" s="1"/>
  <c r="L161" i="2" a="1"/>
  <c r="L161" i="2" s="1"/>
  <c r="L184" i="2" a="1"/>
  <c r="L184" i="2" s="1"/>
  <c r="L123" i="2" a="1"/>
  <c r="L123" i="2" s="1"/>
  <c r="L11" i="2" a="1"/>
  <c r="L11" i="2" s="1"/>
  <c r="L166" i="2" a="1"/>
  <c r="L166" i="2" s="1"/>
  <c r="L78" i="2" a="1"/>
  <c r="L78" i="2" s="1"/>
  <c r="L98" i="2" a="1"/>
  <c r="L98" i="2" s="1"/>
  <c r="L89" i="2" a="1"/>
  <c r="L89" i="2" s="1"/>
  <c r="L133" i="2" a="1"/>
  <c r="L133" i="2" s="1"/>
  <c r="L62" i="2" a="1"/>
  <c r="L62" i="2" s="1"/>
  <c r="L59" i="2" a="1"/>
  <c r="L59" i="2" s="1"/>
  <c r="L39" i="2" a="1"/>
  <c r="L39" i="2" s="1"/>
  <c r="L118" i="2" a="1"/>
  <c r="L118" i="2" s="1"/>
  <c r="L21" i="2" a="1"/>
  <c r="L21" i="2" s="1"/>
  <c r="L40" i="2" a="1"/>
  <c r="L40" i="2" s="1"/>
  <c r="L196" i="2" a="1"/>
  <c r="L196" i="2" s="1"/>
  <c r="L173" i="2" a="1"/>
  <c r="L173" i="2" s="1"/>
  <c r="L155" i="2" a="1"/>
  <c r="L155" i="2" s="1"/>
  <c r="L65" i="2" a="1"/>
  <c r="L65" i="2" s="1"/>
  <c r="L138" i="2" a="1"/>
  <c r="L138" i="2" s="1"/>
  <c r="L136" i="2" a="1"/>
  <c r="L136" i="2" s="1"/>
  <c r="L168" i="2" a="1"/>
  <c r="L168" i="2" s="1"/>
  <c r="L128" i="2" a="1"/>
  <c r="L128" i="2" s="1"/>
  <c r="L140" i="2" a="1"/>
  <c r="L140" i="2" s="1"/>
  <c r="L167" i="2" a="1"/>
  <c r="L167" i="2" s="1"/>
  <c r="L36" i="2" a="1"/>
  <c r="L36" i="2" s="1"/>
  <c r="L23" i="2" a="1"/>
  <c r="L23" i="2" s="1"/>
  <c r="L188" i="2" a="1"/>
  <c r="L188" i="2" s="1"/>
  <c r="L149" i="2" a="1"/>
  <c r="L149" i="2" s="1"/>
  <c r="L102" i="2" a="1"/>
  <c r="L102" i="2" s="1"/>
  <c r="L143" i="2" a="1"/>
  <c r="L143" i="2" s="1"/>
  <c r="L68" i="2" a="1"/>
  <c r="L68" i="2" s="1"/>
  <c r="L80" i="2" a="1"/>
  <c r="L80" i="2" s="1"/>
  <c r="L16" i="2" a="1"/>
  <c r="L16" i="2" s="1"/>
  <c r="L139" i="2" a="1"/>
  <c r="L139" i="2" s="1"/>
  <c r="L67" i="2" a="1"/>
  <c r="L67" i="2" s="1"/>
  <c r="L13" i="2" a="1"/>
  <c r="L13" i="2" s="1"/>
  <c r="L109" i="2" a="1"/>
  <c r="L109" i="2" s="1"/>
  <c r="L151" i="2" a="1"/>
  <c r="L151" i="2" s="1"/>
  <c r="L22" i="2" a="1"/>
  <c r="L22" i="2" s="1"/>
  <c r="L105" i="2" a="1"/>
  <c r="L105" i="2" s="1"/>
  <c r="L171" i="2" a="1"/>
  <c r="L171" i="2" s="1"/>
  <c r="L160" i="2" a="1"/>
  <c r="L160" i="2" s="1"/>
  <c r="L49" i="2" a="1"/>
  <c r="L49" i="2" s="1"/>
  <c r="L25" i="2" a="1"/>
  <c r="L25" i="2" s="1"/>
  <c r="L75" i="2" a="1"/>
  <c r="L75" i="2" s="1"/>
  <c r="L163" i="2" a="1"/>
  <c r="L163" i="2" s="1"/>
  <c r="L137" i="2" a="1"/>
  <c r="L137" i="2" s="1"/>
  <c r="L8" i="2" a="1"/>
  <c r="L8" i="2" s="1"/>
  <c r="L130" i="2" a="1"/>
  <c r="L130" i="2" s="1"/>
  <c r="L125" i="2" a="1"/>
  <c r="L125" i="2" s="1"/>
  <c r="L129" i="2" a="1"/>
  <c r="L129" i="2" s="1"/>
  <c r="L181" i="2" a="1"/>
  <c r="L181" i="2" s="1"/>
  <c r="L162" i="2" a="1"/>
  <c r="L162" i="2" s="1"/>
  <c r="L199" i="2" a="1"/>
  <c r="L199" i="2" s="1"/>
  <c r="L157" i="2" a="1"/>
  <c r="L157" i="2" s="1"/>
  <c r="L114" i="2" a="1"/>
  <c r="L114" i="2" s="1"/>
  <c r="L165" i="2" a="1"/>
  <c r="L165" i="2" s="1"/>
  <c r="L107" i="2" a="1"/>
  <c r="L107" i="2" s="1"/>
  <c r="L189" i="2" a="1"/>
  <c r="L189" i="2" s="1"/>
  <c r="L158" i="2" a="1"/>
  <c r="L158" i="2" s="1"/>
  <c r="L119" i="2" a="1"/>
  <c r="L119" i="2" s="1"/>
  <c r="L32" i="2" a="1"/>
  <c r="L32" i="2" s="1"/>
  <c r="L132" i="2" a="1"/>
  <c r="L132" i="2" s="1"/>
  <c r="L30" i="2" a="1"/>
  <c r="L30" i="2" s="1"/>
  <c r="L95" i="2" a="1"/>
  <c r="L95" i="2" s="1"/>
  <c r="L27" i="2" a="1"/>
  <c r="L27" i="2" s="1"/>
  <c r="L3" i="2" a="1"/>
  <c r="L3" i="2" s="1"/>
  <c r="L55" i="2" a="1"/>
  <c r="L55" i="2" s="1"/>
  <c r="L101" i="2" a="1"/>
  <c r="L101" i="2" s="1"/>
  <c r="L24" i="2" a="1"/>
  <c r="L24" i="2" s="1"/>
  <c r="L15" i="2" a="1"/>
  <c r="L15" i="2" s="1"/>
  <c r="L29" i="2" a="1"/>
  <c r="L29" i="2" s="1"/>
  <c r="L86" i="2" a="1"/>
  <c r="L86" i="2" s="1"/>
  <c r="L159" i="2" a="1"/>
  <c r="L159" i="2" s="1"/>
  <c r="L193" i="2" a="1"/>
  <c r="L193" i="2" s="1"/>
  <c r="L73" i="2" a="1"/>
  <c r="L73" i="2" s="1"/>
  <c r="L135" i="2" a="1"/>
  <c r="L135" i="2" s="1"/>
  <c r="L108" i="2" a="1"/>
  <c r="L108" i="2" s="1"/>
  <c r="L70" i="2" a="1"/>
  <c r="L70" i="2" s="1"/>
  <c r="L113" i="2" a="1"/>
  <c r="L113" i="2" s="1"/>
  <c r="L97" i="2" a="1"/>
  <c r="L97" i="2" s="1"/>
  <c r="L116" i="2" a="1"/>
  <c r="L116" i="2" s="1"/>
  <c r="L85" i="2" a="1"/>
  <c r="L85" i="2" s="1"/>
  <c r="L81" i="2" a="1"/>
  <c r="L81" i="2" s="1"/>
  <c r="L28" i="2" a="1"/>
  <c r="L28" i="2" s="1"/>
  <c r="L90" i="2" a="1"/>
  <c r="L90" i="2" s="1"/>
  <c r="L126" i="2" a="1"/>
  <c r="L126" i="2" s="1"/>
  <c r="L121" i="2" a="1"/>
  <c r="L121" i="2" s="1"/>
  <c r="L124" i="2" a="1"/>
  <c r="L124" i="2" s="1"/>
  <c r="L88" i="2" a="1"/>
  <c r="L88" i="2" s="1"/>
  <c r="L134" i="2" a="1"/>
  <c r="L134" i="2" s="1"/>
  <c r="L82" i="2" a="1"/>
  <c r="L82" i="2" s="1"/>
  <c r="L106" i="2" a="1"/>
  <c r="L106" i="2" s="1"/>
  <c r="L2" i="2" a="1"/>
  <c r="L2" i="2" s="1"/>
  <c r="L131" i="2" a="1"/>
  <c r="L131" i="2" s="1"/>
  <c r="L42" i="2" a="1"/>
  <c r="L42" i="2" s="1"/>
  <c r="L198" i="2" a="1"/>
  <c r="L198" i="2" s="1"/>
  <c r="L94" i="2" a="1"/>
  <c r="L94" i="2" s="1"/>
  <c r="L12" i="2" a="1"/>
  <c r="L12" i="2" s="1"/>
  <c r="L96" i="2" a="1"/>
  <c r="L96" i="2" s="1"/>
  <c r="L178" i="2" a="1"/>
  <c r="L178" i="2" s="1"/>
  <c r="L99" i="2" a="1"/>
  <c r="L99" i="2" s="1"/>
  <c r="L145" i="2" a="1"/>
  <c r="L145" i="2" s="1"/>
  <c r="L144" i="2" a="1"/>
  <c r="L144" i="2" s="1"/>
  <c r="L63" i="2" a="1"/>
  <c r="L63" i="2" s="1"/>
  <c r="L197" i="2" a="1"/>
  <c r="L197" i="2" s="1"/>
  <c r="L74" i="2" a="1"/>
  <c r="L74" i="2" s="1"/>
  <c r="L169" i="2" a="1"/>
  <c r="L169" i="2" s="1"/>
  <c r="L141" i="2" a="1"/>
  <c r="L141" i="2" s="1"/>
  <c r="L122" i="2" a="1"/>
  <c r="L122" i="2" s="1"/>
  <c r="L72" i="2" a="1"/>
  <c r="L72" i="2" s="1"/>
  <c r="L69" i="2" a="1"/>
  <c r="L69" i="2" s="1"/>
  <c r="L170" i="2" a="1"/>
  <c r="L170" i="2" s="1"/>
  <c r="L174" i="2" a="1"/>
  <c r="L174" i="2" s="1"/>
  <c r="L191" i="2" a="1"/>
  <c r="L191" i="2" s="1"/>
  <c r="L127" i="2" a="1"/>
  <c r="L127" i="2" s="1"/>
  <c r="L33" i="2" a="1"/>
  <c r="L33" i="2" s="1"/>
  <c r="L117" i="2" a="1"/>
  <c r="L117" i="2" s="1"/>
  <c r="L195" i="2" a="1"/>
  <c r="L195" i="2" s="1"/>
  <c r="L7" i="2" a="1"/>
  <c r="L7" i="2" s="1"/>
  <c r="L34" i="2" a="1"/>
  <c r="L34" i="2" s="1"/>
  <c r="L5" i="2" a="1"/>
  <c r="L5" i="2" s="1"/>
  <c r="L92" i="2" a="1"/>
  <c r="L92" i="2" s="1"/>
  <c r="L31" i="2" a="1"/>
  <c r="L31" i="2" s="1"/>
  <c r="L77" i="2" a="1"/>
  <c r="L77" i="2" s="1"/>
  <c r="L56" i="2" a="1"/>
  <c r="L56" i="2" s="1"/>
  <c r="L87" i="2" a="1"/>
  <c r="L87" i="2" s="1"/>
  <c r="L187" i="2" a="1"/>
  <c r="L187" i="2" s="1"/>
  <c r="L44" i="2" a="1"/>
  <c r="L44" i="2" s="1"/>
  <c r="L192" i="2" a="1"/>
  <c r="L192" i="2" s="1"/>
  <c r="L194" i="2" a="1"/>
  <c r="L194" i="2" s="1"/>
  <c r="L148" i="2" a="1"/>
  <c r="L148" i="2" s="1"/>
  <c r="L110" i="2" a="1"/>
  <c r="L110" i="2" s="1"/>
  <c r="L111" i="2" a="1"/>
  <c r="L111" i="2" s="1"/>
  <c r="L46" i="2" a="1"/>
  <c r="L46" i="2" s="1"/>
  <c r="L9" i="2" a="1"/>
  <c r="L9" i="2" s="1"/>
  <c r="L76" i="2" a="1"/>
  <c r="L76" i="2" s="1"/>
  <c r="L175" i="2" a="1"/>
  <c r="L175" i="2" s="1"/>
  <c r="L14" i="2" a="1"/>
  <c r="L14" i="2" s="1"/>
  <c r="L64" i="2" a="1"/>
  <c r="L64" i="2" s="1"/>
  <c r="L103" i="2" a="1"/>
  <c r="L103" i="2" s="1"/>
  <c r="L147" i="2" a="1"/>
  <c r="L147" i="2" s="1"/>
  <c r="L200" i="2" a="1"/>
  <c r="L200" i="2" s="1"/>
  <c r="L71" i="2" a="1"/>
  <c r="L71" i="2" s="1"/>
  <c r="L83" i="2" a="1"/>
  <c r="L83" i="2" s="1"/>
  <c r="L43" i="2" a="1"/>
  <c r="L43" i="2" s="1"/>
  <c r="L84" i="2" a="1"/>
  <c r="L84" i="2" s="1"/>
  <c r="L190" i="2" a="1"/>
  <c r="L190" i="2" s="1"/>
  <c r="L153" i="2" a="1"/>
  <c r="L153" i="2" s="1"/>
  <c r="L142" i="2" a="1"/>
  <c r="L142" i="2" s="1"/>
  <c r="L4" i="2" a="1"/>
  <c r="L4" i="2" s="1"/>
  <c r="L61" i="2" a="1"/>
  <c r="L61" i="2" s="1"/>
  <c r="L54" i="2" a="1"/>
  <c r="L54" i="2" s="1"/>
  <c r="L57" i="2" a="1"/>
  <c r="L57" i="2" s="1"/>
  <c r="L115" i="2" a="1"/>
  <c r="L115" i="2" s="1"/>
  <c r="L50" i="2" a="1"/>
  <c r="L50" i="2" s="1"/>
  <c r="L19" i="2" a="1"/>
  <c r="L19" i="2" s="1"/>
  <c r="L41" i="2" a="1"/>
  <c r="L41" i="2" s="1"/>
  <c r="AH140" i="2"/>
  <c r="AM139" i="2"/>
  <c r="R153" i="1" s="1"/>
  <c r="AG166" i="2"/>
  <c r="H144" i="2"/>
  <c r="H158" i="1" s="1"/>
  <c r="B145" i="2"/>
  <c r="BM137" i="2" a="1"/>
  <c r="BM137" i="2" s="1"/>
  <c r="Q3" i="2" l="1" a="1"/>
  <c r="Q145" i="2" a="1"/>
  <c r="Q186" i="2" a="1"/>
  <c r="Q164" i="2" a="1"/>
  <c r="Q148" i="2" a="1"/>
  <c r="Q98" i="2" a="1"/>
  <c r="Q83" i="2" a="1"/>
  <c r="Q46" i="2" a="1"/>
  <c r="Q85" i="2" a="1"/>
  <c r="Q95" i="2" a="1"/>
  <c r="Q2" i="2" a="1"/>
  <c r="Q38" i="2" a="1"/>
  <c r="Q115" i="2" a="1"/>
  <c r="Q166" i="2" a="1"/>
  <c r="Q84" i="2" a="1"/>
  <c r="Q31" i="2" a="1"/>
  <c r="Q184" i="2" a="1"/>
  <c r="Q15" i="2" a="1"/>
  <c r="Q16" i="2" a="1"/>
  <c r="Q65" i="2" a="1"/>
  <c r="Q182" i="2" a="1"/>
  <c r="Q147" i="2" a="1"/>
  <c r="Q27" i="2" a="1"/>
  <c r="Q155" i="2" a="1"/>
  <c r="Q159" i="2" a="1"/>
  <c r="Q58" i="2" a="1"/>
  <c r="Q133" i="2" a="1"/>
  <c r="Q25" i="2" a="1"/>
  <c r="Q157" i="2" a="1"/>
  <c r="Q197" i="2" a="1"/>
  <c r="Q80" i="2" a="1"/>
  <c r="Q129" i="2" a="1"/>
  <c r="Q34" i="2" a="1"/>
  <c r="Q149" i="2" a="1"/>
  <c r="Q111" i="2" a="1"/>
  <c r="Q112" i="2" a="1"/>
  <c r="Q35" i="2" a="1"/>
  <c r="Q122" i="2" a="1"/>
  <c r="Q118" i="2" a="1"/>
  <c r="Q72" i="2" a="1"/>
  <c r="Q138" i="2" a="1"/>
  <c r="Q100" i="2" a="1"/>
  <c r="Q158" i="2" a="1"/>
  <c r="Q104" i="2" a="1"/>
  <c r="Q200" i="2" a="1"/>
  <c r="Q73" i="2" a="1"/>
  <c r="Q52" i="2" a="1"/>
  <c r="Q193" i="2" a="1"/>
  <c r="Q187" i="2" a="1"/>
  <c r="Q11" i="2" a="1"/>
  <c r="Q121" i="2" a="1"/>
  <c r="Q96" i="2" a="1"/>
  <c r="Q142" i="2" a="1"/>
  <c r="Q33" i="2" a="1"/>
  <c r="Q36" i="2" a="1"/>
  <c r="Q196" i="2" a="1"/>
  <c r="Q109" i="2" a="1"/>
  <c r="Q170" i="2" a="1"/>
  <c r="Q87" i="2" a="1"/>
  <c r="Q177" i="2" a="1"/>
  <c r="Q63" i="2" a="1"/>
  <c r="Q13" i="2" a="1"/>
  <c r="Q181" i="2" a="1"/>
  <c r="Q12" i="2" a="1"/>
  <c r="Q156" i="2" a="1"/>
  <c r="Q153" i="2" a="1"/>
  <c r="Q194" i="2" a="1"/>
  <c r="Q55" i="2" a="1"/>
  <c r="Q108" i="2" a="1"/>
  <c r="Q97" i="2" a="1"/>
  <c r="Q61" i="2" a="1"/>
  <c r="Q24" i="2" a="1"/>
  <c r="Q66" i="2" a="1"/>
  <c r="Q94" i="2" a="1"/>
  <c r="Q28" i="2" a="1"/>
  <c r="Q107" i="2" a="1"/>
  <c r="Q5" i="2" a="1"/>
  <c r="Q192" i="2" a="1"/>
  <c r="Q198" i="2" a="1"/>
  <c r="Q39" i="2" a="1"/>
  <c r="Q165" i="2" a="1"/>
  <c r="Q44" i="2" a="1"/>
  <c r="Q81" i="2" a="1"/>
  <c r="Q173" i="2" a="1"/>
  <c r="Q154" i="2" a="1"/>
  <c r="Q178" i="2" a="1"/>
  <c r="Q123" i="2" a="1"/>
  <c r="Q105" i="2" a="1"/>
  <c r="Q48" i="2" a="1"/>
  <c r="Q102" i="2" a="1"/>
  <c r="Q56" i="2" a="1"/>
  <c r="Q128" i="2" a="1"/>
  <c r="Q183" i="2" a="1"/>
  <c r="Q89" i="2" a="1"/>
  <c r="Q179" i="2" a="1"/>
  <c r="Q59" i="2" a="1"/>
  <c r="Q75" i="2" a="1"/>
  <c r="Q150" i="2" a="1"/>
  <c r="Q185" i="2" a="1"/>
  <c r="Q180" i="2" a="1"/>
  <c r="Q101" i="2" a="1"/>
  <c r="Q113" i="2" a="1"/>
  <c r="Q6" i="2" a="1"/>
  <c r="Q54" i="2" a="1"/>
  <c r="Q60" i="2" a="1"/>
  <c r="Q116" i="2" a="1"/>
  <c r="Q199" i="2" a="1"/>
  <c r="Q174" i="2" a="1"/>
  <c r="Q103" i="2" a="1"/>
  <c r="Q19" i="2" a="1"/>
  <c r="Q70" i="2" a="1"/>
  <c r="Q88" i="2" a="1"/>
  <c r="Q135" i="2" a="1"/>
  <c r="Q8" i="2" a="1"/>
  <c r="Q167" i="2" a="1"/>
  <c r="Q41" i="2" a="1"/>
  <c r="Q78" i="2" a="1"/>
  <c r="Q50" i="2" a="1"/>
  <c r="Q189" i="2" a="1"/>
  <c r="Q99" i="2" a="1"/>
  <c r="Q162" i="2" a="1"/>
  <c r="Q134" i="2" a="1"/>
  <c r="Q21" i="2" a="1"/>
  <c r="Q21" i="2" s="1"/>
  <c r="Q141" i="2" a="1"/>
  <c r="Q9" i="2" a="1"/>
  <c r="Q143" i="2" a="1"/>
  <c r="Q151" i="2" a="1"/>
  <c r="R151" i="2" s="1"/>
  <c r="Q74" i="2" a="1"/>
  <c r="Q71" i="2" a="1"/>
  <c r="Q18" i="2" a="1"/>
  <c r="Q171" i="2" a="1"/>
  <c r="R171" i="2" s="1"/>
  <c r="Q68" i="2" a="1"/>
  <c r="Q190" i="2" a="1"/>
  <c r="Q195" i="2" a="1"/>
  <c r="Q110" i="2" a="1"/>
  <c r="R110" i="2" s="1"/>
  <c r="Q137" i="2" a="1"/>
  <c r="Q79" i="2" a="1"/>
  <c r="Q114" i="2" a="1"/>
  <c r="Q10" i="2" a="1"/>
  <c r="Q10" i="2" s="1"/>
  <c r="Q40" i="2" a="1"/>
  <c r="Q119" i="2" a="1"/>
  <c r="Q14" i="2" a="1"/>
  <c r="Q188" i="2" a="1"/>
  <c r="R188" i="2" s="1"/>
  <c r="Q20" i="2" a="1"/>
  <c r="Q126" i="2" a="1"/>
  <c r="Q136" i="2" a="1"/>
  <c r="Q201" i="2" a="1"/>
  <c r="R201" i="2" s="1"/>
  <c r="Q191" i="2" a="1"/>
  <c r="Q7" i="2" a="1"/>
  <c r="Q62" i="2" a="1"/>
  <c r="Q140" i="2" a="1"/>
  <c r="Q140" i="2" s="1"/>
  <c r="Q43" i="2" a="1"/>
  <c r="Q169" i="2" a="1"/>
  <c r="Q120" i="2" a="1"/>
  <c r="Q29" i="2" a="1"/>
  <c r="R29" i="2" s="1"/>
  <c r="Q90" i="2" a="1"/>
  <c r="Q51" i="2" a="1"/>
  <c r="Q47" i="2" a="1"/>
  <c r="Q49" i="2" a="1"/>
  <c r="R49" i="2" s="1"/>
  <c r="Q172" i="2" a="1"/>
  <c r="Q82" i="2" a="1"/>
  <c r="Q160" i="2" a="1"/>
  <c r="Q132" i="2" a="1"/>
  <c r="R132" i="2" s="1"/>
  <c r="Q23" i="2" a="1"/>
  <c r="R23" i="2" s="1"/>
  <c r="Q152" i="2" a="1"/>
  <c r="Q131" i="2" a="1"/>
  <c r="Q127" i="2" a="1"/>
  <c r="Q127" i="2" s="1"/>
  <c r="Q125" i="2" a="1"/>
  <c r="R125" i="2" s="1"/>
  <c r="Q67" i="2" a="1"/>
  <c r="Q86" i="2" a="1"/>
  <c r="Q168" i="2" a="1"/>
  <c r="Q168" i="2" s="1"/>
  <c r="Q117" i="2" a="1"/>
  <c r="Q117" i="2" s="1"/>
  <c r="Q37" i="2" a="1"/>
  <c r="Q32" i="2" a="1"/>
  <c r="Q76" i="2" a="1"/>
  <c r="Q76" i="2" s="1"/>
  <c r="Q4" i="2" a="1"/>
  <c r="Q4" i="2" s="1"/>
  <c r="Q163" i="2" a="1"/>
  <c r="Q42" i="2" a="1"/>
  <c r="Q77" i="2" a="1"/>
  <c r="Q77" i="2" s="1"/>
  <c r="Q57" i="2" a="1"/>
  <c r="R57" i="2" s="1"/>
  <c r="Q124" i="2" a="1"/>
  <c r="Q106" i="2" a="1"/>
  <c r="Q17" i="2" a="1"/>
  <c r="Q17" i="2" s="1"/>
  <c r="Q93" i="2" a="1"/>
  <c r="R93" i="2" s="1"/>
  <c r="Q69" i="2" a="1"/>
  <c r="Q45" i="2" a="1"/>
  <c r="Q26" i="2" a="1"/>
  <c r="R26" i="2" s="1"/>
  <c r="Q144" i="2" a="1"/>
  <c r="Q144" i="2" s="1"/>
  <c r="Q161" i="2" a="1"/>
  <c r="Q64" i="2" a="1"/>
  <c r="Q92" i="2" a="1"/>
  <c r="Q92" i="2" s="1"/>
  <c r="Q146" i="2" a="1"/>
  <c r="R146" i="2" s="1"/>
  <c r="Q139" i="2" a="1"/>
  <c r="Q139" i="2" s="1"/>
  <c r="Q130" i="2" a="1"/>
  <c r="Q130" i="2" s="1"/>
  <c r="Q176" i="2" a="1"/>
  <c r="Q176" i="2" s="1"/>
  <c r="Q22" i="2" a="1"/>
  <c r="Q22" i="2" s="1"/>
  <c r="Q30" i="2" a="1"/>
  <c r="Q30" i="2" s="1"/>
  <c r="Q91" i="2" a="1"/>
  <c r="Q91" i="2" s="1"/>
  <c r="Q53" i="2" a="1"/>
  <c r="Q53" i="2" s="1"/>
  <c r="Q175" i="2" a="1"/>
  <c r="Q175" i="2" s="1"/>
  <c r="AG167" i="2"/>
  <c r="AH141" i="2"/>
  <c r="AM140" i="2"/>
  <c r="R154" i="1" s="1"/>
  <c r="R148" i="2"/>
  <c r="Q148" i="2"/>
  <c r="Q3" i="2"/>
  <c r="R3" i="2"/>
  <c r="Q84" i="2"/>
  <c r="R84" i="2"/>
  <c r="Q83" i="2"/>
  <c r="R83" i="2"/>
  <c r="Q98" i="2"/>
  <c r="R98" i="2"/>
  <c r="R2" i="2"/>
  <c r="Q2" i="2"/>
  <c r="R31" i="2"/>
  <c r="Q31" i="2"/>
  <c r="R46" i="2"/>
  <c r="Q46" i="2"/>
  <c r="Q145" i="2"/>
  <c r="R145" i="2"/>
  <c r="R38" i="2"/>
  <c r="Q38" i="2"/>
  <c r="Q186" i="2"/>
  <c r="R186" i="2"/>
  <c r="R85" i="2"/>
  <c r="Q85" i="2"/>
  <c r="R95" i="2"/>
  <c r="Q95" i="2"/>
  <c r="Q166" i="2"/>
  <c r="R166" i="2"/>
  <c r="Q115" i="2"/>
  <c r="R115" i="2"/>
  <c r="Q184" i="2"/>
  <c r="R184" i="2"/>
  <c r="R58" i="2"/>
  <c r="Q58" i="2"/>
  <c r="Q182" i="2"/>
  <c r="R182" i="2"/>
  <c r="Q27" i="2"/>
  <c r="R27" i="2"/>
  <c r="Q129" i="2"/>
  <c r="R129" i="2"/>
  <c r="R15" i="2"/>
  <c r="Q15" i="2"/>
  <c r="Q25" i="2"/>
  <c r="R25" i="2"/>
  <c r="R133" i="2"/>
  <c r="Q133" i="2"/>
  <c r="Q34" i="2"/>
  <c r="R34" i="2"/>
  <c r="R111" i="2"/>
  <c r="Q111" i="2"/>
  <c r="R157" i="2"/>
  <c r="Q157" i="2"/>
  <c r="R147" i="2"/>
  <c r="Q147" i="2"/>
  <c r="R149" i="2"/>
  <c r="Q149" i="2"/>
  <c r="R112" i="2"/>
  <c r="Q112" i="2"/>
  <c r="Q197" i="2"/>
  <c r="R197" i="2"/>
  <c r="Q16" i="2"/>
  <c r="R16" i="2"/>
  <c r="R159" i="2"/>
  <c r="Q159" i="2"/>
  <c r="R155" i="2"/>
  <c r="Q155" i="2"/>
  <c r="Q80" i="2"/>
  <c r="R80" i="2"/>
  <c r="Q35" i="2"/>
  <c r="R35" i="2"/>
  <c r="R72" i="2"/>
  <c r="Q72" i="2"/>
  <c r="Q122" i="2"/>
  <c r="R122" i="2"/>
  <c r="Q164" i="2"/>
  <c r="R164" i="2"/>
  <c r="Q65" i="2"/>
  <c r="R65" i="2"/>
  <c r="R118" i="2"/>
  <c r="Q118" i="2"/>
  <c r="Q138" i="2"/>
  <c r="R138" i="2"/>
  <c r="R117" i="2"/>
  <c r="R42" i="2"/>
  <c r="Q42" i="2"/>
  <c r="R32" i="2"/>
  <c r="Q32" i="2"/>
  <c r="Q26" i="2"/>
  <c r="R144" i="2"/>
  <c r="Q165" i="2"/>
  <c r="R165" i="2"/>
  <c r="Q100" i="2"/>
  <c r="R100" i="2"/>
  <c r="R134" i="2"/>
  <c r="Q134" i="2"/>
  <c r="R158" i="2"/>
  <c r="Q158" i="2"/>
  <c r="Q104" i="2"/>
  <c r="R104" i="2"/>
  <c r="Q200" i="2"/>
  <c r="R200" i="2"/>
  <c r="Q73" i="2"/>
  <c r="R73" i="2"/>
  <c r="Q52" i="2"/>
  <c r="R52" i="2"/>
  <c r="Q193" i="2"/>
  <c r="R193" i="2"/>
  <c r="R187" i="2"/>
  <c r="Q187" i="2"/>
  <c r="R11" i="2"/>
  <c r="Q11" i="2"/>
  <c r="R121" i="2"/>
  <c r="Q121" i="2"/>
  <c r="Q96" i="2"/>
  <c r="R96" i="2"/>
  <c r="Q142" i="2"/>
  <c r="R142" i="2"/>
  <c r="R33" i="2"/>
  <c r="Q33" i="2"/>
  <c r="Q36" i="2"/>
  <c r="R36" i="2"/>
  <c r="R196" i="2"/>
  <c r="Q196" i="2"/>
  <c r="R109" i="2"/>
  <c r="Q109" i="2"/>
  <c r="Q170" i="2"/>
  <c r="R170" i="2"/>
  <c r="R87" i="2"/>
  <c r="Q87" i="2"/>
  <c r="R177" i="2"/>
  <c r="Q177" i="2"/>
  <c r="Q63" i="2"/>
  <c r="R63" i="2"/>
  <c r="Q13" i="2"/>
  <c r="R13" i="2"/>
  <c r="Q181" i="2"/>
  <c r="R181" i="2"/>
  <c r="Q12" i="2"/>
  <c r="R12" i="2"/>
  <c r="Q156" i="2"/>
  <c r="R156" i="2"/>
  <c r="Q153" i="2"/>
  <c r="R153" i="2"/>
  <c r="R194" i="2"/>
  <c r="Q194" i="2"/>
  <c r="Q55" i="2"/>
  <c r="R55" i="2"/>
  <c r="R108" i="2"/>
  <c r="Q108" i="2"/>
  <c r="R97" i="2"/>
  <c r="Q97" i="2"/>
  <c r="R61" i="2"/>
  <c r="Q61" i="2"/>
  <c r="Q24" i="2"/>
  <c r="R24" i="2"/>
  <c r="R66" i="2"/>
  <c r="Q66" i="2"/>
  <c r="Q94" i="2"/>
  <c r="R94" i="2"/>
  <c r="R28" i="2"/>
  <c r="Q28" i="2"/>
  <c r="R107" i="2"/>
  <c r="Q107" i="2"/>
  <c r="R5" i="2"/>
  <c r="Q5" i="2"/>
  <c r="R192" i="2"/>
  <c r="Q192" i="2"/>
  <c r="Q198" i="2"/>
  <c r="R198" i="2"/>
  <c r="R152" i="2"/>
  <c r="Q152" i="2"/>
  <c r="Q131" i="2"/>
  <c r="R131" i="2"/>
  <c r="R86" i="2"/>
  <c r="Q86" i="2"/>
  <c r="R77" i="2"/>
  <c r="Q57" i="2"/>
  <c r="R124" i="2"/>
  <c r="Q124" i="2"/>
  <c r="Q161" i="2"/>
  <c r="R161" i="2"/>
  <c r="Q44" i="2"/>
  <c r="R44" i="2"/>
  <c r="Q81" i="2"/>
  <c r="R81" i="2"/>
  <c r="Q173" i="2"/>
  <c r="R173" i="2"/>
  <c r="Q154" i="2"/>
  <c r="R154" i="2"/>
  <c r="Q178" i="2"/>
  <c r="R178" i="2"/>
  <c r="R123" i="2"/>
  <c r="Q123" i="2"/>
  <c r="R105" i="2"/>
  <c r="Q105" i="2"/>
  <c r="R48" i="2"/>
  <c r="Q48" i="2"/>
  <c r="Q102" i="2"/>
  <c r="R102" i="2"/>
  <c r="R56" i="2"/>
  <c r="Q56" i="2"/>
  <c r="Q128" i="2"/>
  <c r="R128" i="2"/>
  <c r="R183" i="2"/>
  <c r="Q183" i="2"/>
  <c r="Q89" i="2"/>
  <c r="R89" i="2"/>
  <c r="R179" i="2"/>
  <c r="Q179" i="2"/>
  <c r="Q59" i="2"/>
  <c r="R59" i="2"/>
  <c r="Q75" i="2"/>
  <c r="R75" i="2"/>
  <c r="R150" i="2"/>
  <c r="Q150" i="2"/>
  <c r="R185" i="2"/>
  <c r="Q185" i="2"/>
  <c r="R180" i="2"/>
  <c r="Q180" i="2"/>
  <c r="Q101" i="2"/>
  <c r="R101" i="2"/>
  <c r="R113" i="2"/>
  <c r="Q113" i="2"/>
  <c r="Q6" i="2"/>
  <c r="R6" i="2"/>
  <c r="R54" i="2"/>
  <c r="Q54" i="2"/>
  <c r="R60" i="2"/>
  <c r="Q60" i="2"/>
  <c r="R116" i="2"/>
  <c r="Q116" i="2"/>
  <c r="Q199" i="2"/>
  <c r="R199" i="2"/>
  <c r="R174" i="2"/>
  <c r="Q174" i="2"/>
  <c r="R103" i="2"/>
  <c r="Q103" i="2"/>
  <c r="R19" i="2"/>
  <c r="Q19" i="2"/>
  <c r="R70" i="2"/>
  <c r="Q70" i="2"/>
  <c r="Q88" i="2"/>
  <c r="R88" i="2"/>
  <c r="R135" i="2"/>
  <c r="Q135" i="2"/>
  <c r="Q8" i="2"/>
  <c r="R8" i="2"/>
  <c r="Q167" i="2"/>
  <c r="R167" i="2"/>
  <c r="R41" i="2"/>
  <c r="Q41" i="2"/>
  <c r="R78" i="2"/>
  <c r="Q78" i="2"/>
  <c r="R50" i="2"/>
  <c r="Q50" i="2"/>
  <c r="Q189" i="2"/>
  <c r="R189" i="2"/>
  <c r="Q99" i="2"/>
  <c r="R99" i="2"/>
  <c r="R162" i="2"/>
  <c r="Q162" i="2"/>
  <c r="Q125" i="2"/>
  <c r="Q67" i="2"/>
  <c r="R67" i="2"/>
  <c r="Q106" i="2"/>
  <c r="R106" i="2"/>
  <c r="Q45" i="2"/>
  <c r="R45" i="2"/>
  <c r="R64" i="2"/>
  <c r="Q64" i="2"/>
  <c r="H145" i="2"/>
  <c r="H159" i="1" s="1"/>
  <c r="B146" i="2"/>
  <c r="Q141" i="2"/>
  <c r="R141" i="2"/>
  <c r="R9" i="2"/>
  <c r="Q9" i="2"/>
  <c r="Q143" i="2"/>
  <c r="R143" i="2"/>
  <c r="R74" i="2"/>
  <c r="Q74" i="2"/>
  <c r="R71" i="2"/>
  <c r="Q71" i="2"/>
  <c r="R18" i="2"/>
  <c r="Q18" i="2"/>
  <c r="Q68" i="2"/>
  <c r="R68" i="2"/>
  <c r="Q190" i="2"/>
  <c r="R190" i="2"/>
  <c r="Q195" i="2"/>
  <c r="R195" i="2"/>
  <c r="Q137" i="2"/>
  <c r="R137" i="2"/>
  <c r="R79" i="2"/>
  <c r="Q79" i="2"/>
  <c r="Q114" i="2"/>
  <c r="R114" i="2"/>
  <c r="Q40" i="2"/>
  <c r="R40" i="2"/>
  <c r="Q119" i="2"/>
  <c r="R119" i="2"/>
  <c r="Q14" i="2"/>
  <c r="R14" i="2"/>
  <c r="R20" i="2"/>
  <c r="Q20" i="2"/>
  <c r="R126" i="2"/>
  <c r="Q126" i="2"/>
  <c r="R136" i="2"/>
  <c r="Q136" i="2"/>
  <c r="Q191" i="2"/>
  <c r="R191" i="2"/>
  <c r="R7" i="2"/>
  <c r="Q7" i="2"/>
  <c r="R62" i="2"/>
  <c r="Q62" i="2"/>
  <c r="Q43" i="2"/>
  <c r="R43" i="2"/>
  <c r="Q169" i="2"/>
  <c r="R169" i="2"/>
  <c r="R120" i="2"/>
  <c r="Q120" i="2"/>
  <c r="Q90" i="2"/>
  <c r="R90" i="2"/>
  <c r="Q51" i="2"/>
  <c r="R51" i="2"/>
  <c r="Q47" i="2"/>
  <c r="R47" i="2"/>
  <c r="R172" i="2"/>
  <c r="Q172" i="2"/>
  <c r="Q82" i="2"/>
  <c r="R82" i="2"/>
  <c r="Q160" i="2"/>
  <c r="R160" i="2"/>
  <c r="Q39" i="2"/>
  <c r="R39" i="2"/>
  <c r="R37" i="2"/>
  <c r="Q37" i="2"/>
  <c r="R4" i="2"/>
  <c r="Q163" i="2"/>
  <c r="R163" i="2"/>
  <c r="Q69" i="2"/>
  <c r="R69" i="2"/>
  <c r="BM138" i="2" a="1"/>
  <c r="BM138" i="2" s="1"/>
  <c r="R130" i="2" l="1"/>
  <c r="R17" i="2"/>
  <c r="R176" i="2"/>
  <c r="R168" i="2"/>
  <c r="R127" i="2"/>
  <c r="R76" i="2"/>
  <c r="Q132" i="2"/>
  <c r="Q49" i="2"/>
  <c r="Q29" i="2"/>
  <c r="R140" i="2"/>
  <c r="Q201" i="2"/>
  <c r="Q188" i="2"/>
  <c r="R10" i="2"/>
  <c r="Q110" i="2"/>
  <c r="Q171" i="2"/>
  <c r="Q151" i="2"/>
  <c r="R21" i="2"/>
  <c r="R92" i="2"/>
  <c r="Q93" i="2"/>
  <c r="Q146" i="2"/>
  <c r="Q23" i="2"/>
  <c r="R22" i="2"/>
  <c r="R175" i="2"/>
  <c r="R139" i="2"/>
  <c r="R53" i="2"/>
  <c r="R30" i="2"/>
  <c r="R91" i="2"/>
  <c r="AH142" i="2"/>
  <c r="AM141" i="2"/>
  <c r="R155" i="1" s="1"/>
  <c r="AG168" i="2"/>
  <c r="H146" i="2"/>
  <c r="H160" i="1" s="1"/>
  <c r="B147" i="2"/>
  <c r="BM139" i="2" a="1"/>
  <c r="BM139" i="2" s="1"/>
  <c r="T2" i="2" l="1" a="1"/>
  <c r="T2" i="2" s="1"/>
  <c r="U1" i="2" s="1"/>
  <c r="U194" i="2" s="1"/>
  <c r="AG169" i="2"/>
  <c r="AH143" i="2"/>
  <c r="AM142" i="2"/>
  <c r="R156" i="1" s="1"/>
  <c r="H147" i="2"/>
  <c r="H161" i="1" s="1"/>
  <c r="B148" i="2"/>
  <c r="BM140" i="2" a="1"/>
  <c r="BM140" i="2" s="1"/>
  <c r="U162" i="2" l="1"/>
  <c r="U150" i="2"/>
  <c r="U100" i="2"/>
  <c r="U161" i="2"/>
  <c r="U101" i="2"/>
  <c r="U35" i="2"/>
  <c r="U127" i="2"/>
  <c r="U46" i="2"/>
  <c r="U132" i="2"/>
  <c r="U41" i="2"/>
  <c r="U175" i="2"/>
  <c r="U147" i="2"/>
  <c r="U12" i="2"/>
  <c r="U186" i="2"/>
  <c r="U49" i="2"/>
  <c r="U200" i="2"/>
  <c r="U74" i="2"/>
  <c r="U73" i="2"/>
  <c r="U85" i="2"/>
  <c r="U119" i="2"/>
  <c r="U79" i="2"/>
  <c r="U156" i="2"/>
  <c r="U94" i="2"/>
  <c r="U149" i="2"/>
  <c r="U32" i="2"/>
  <c r="U142" i="2"/>
  <c r="U135" i="2"/>
  <c r="U181" i="2"/>
  <c r="U121" i="2"/>
  <c r="U165" i="2"/>
  <c r="U167" i="2"/>
  <c r="U87" i="2"/>
  <c r="U146" i="2"/>
  <c r="U92" i="2"/>
  <c r="U30" i="2"/>
  <c r="U20" i="2"/>
  <c r="U104" i="2"/>
  <c r="U66" i="2"/>
  <c r="U99" i="2"/>
  <c r="U189" i="2"/>
  <c r="U89" i="2"/>
  <c r="U164" i="2"/>
  <c r="U176" i="2"/>
  <c r="U57" i="2"/>
  <c r="U195" i="2"/>
  <c r="U197" i="2"/>
  <c r="U139" i="2"/>
  <c r="U144" i="2"/>
  <c r="U137" i="2"/>
  <c r="U80" i="2"/>
  <c r="U193" i="2"/>
  <c r="U102" i="2"/>
  <c r="U17" i="2"/>
  <c r="U39" i="2"/>
  <c r="U47" i="2"/>
  <c r="U10" i="2"/>
  <c r="U97" i="2"/>
  <c r="U29" i="2"/>
  <c r="U90" i="2"/>
  <c r="U33" i="2"/>
  <c r="U130" i="2"/>
  <c r="U54" i="2"/>
  <c r="U98" i="2"/>
  <c r="U140" i="2"/>
  <c r="U8" i="2"/>
  <c r="U103" i="2"/>
  <c r="U158" i="2"/>
  <c r="U152" i="2"/>
  <c r="U182" i="2"/>
  <c r="U109" i="2"/>
  <c r="U81" i="2"/>
  <c r="U84" i="2"/>
  <c r="U42" i="2"/>
  <c r="U71" i="2"/>
  <c r="U141" i="2"/>
  <c r="U196" i="2"/>
  <c r="U52" i="2"/>
  <c r="U63" i="2"/>
  <c r="U72" i="2"/>
  <c r="U122" i="2"/>
  <c r="U143" i="2"/>
  <c r="U67" i="2"/>
  <c r="U145" i="2"/>
  <c r="U125" i="2"/>
  <c r="U113" i="2"/>
  <c r="U36" i="2"/>
  <c r="U174" i="2"/>
  <c r="U93" i="2"/>
  <c r="U168" i="2"/>
  <c r="U198" i="2"/>
  <c r="U56" i="2"/>
  <c r="U40" i="2"/>
  <c r="U76" i="2"/>
  <c r="U34" i="2"/>
  <c r="U105" i="2"/>
  <c r="U133" i="2"/>
  <c r="U38" i="2"/>
  <c r="U201" i="2"/>
  <c r="U128" i="2"/>
  <c r="U117" i="2"/>
  <c r="U180" i="2"/>
  <c r="U116" i="2"/>
  <c r="U179" i="2"/>
  <c r="U27" i="2"/>
  <c r="U191" i="2"/>
  <c r="U112" i="2"/>
  <c r="U75" i="2"/>
  <c r="U51" i="2"/>
  <c r="U91" i="2"/>
  <c r="U154" i="2"/>
  <c r="U120" i="2"/>
  <c r="U69" i="2"/>
  <c r="U16" i="2"/>
  <c r="U151" i="2"/>
  <c r="U199" i="2"/>
  <c r="U21" i="2"/>
  <c r="U185" i="2"/>
  <c r="U13" i="2"/>
  <c r="U7" i="2"/>
  <c r="U153" i="2"/>
  <c r="U155" i="2"/>
  <c r="U77" i="2"/>
  <c r="U171" i="2"/>
  <c r="U129" i="2"/>
  <c r="U183" i="2"/>
  <c r="U108" i="2"/>
  <c r="U64" i="2"/>
  <c r="U96" i="2"/>
  <c r="U136" i="2"/>
  <c r="U65" i="2"/>
  <c r="U178" i="2"/>
  <c r="U6" i="2"/>
  <c r="U88" i="2"/>
  <c r="U50" i="2"/>
  <c r="U68" i="2"/>
  <c r="T3" i="2" a="1"/>
  <c r="T3" i="2" s="1"/>
  <c r="T4" i="2" s="1" a="1"/>
  <c r="T4" i="2" s="1"/>
  <c r="W1" i="2" s="1"/>
  <c r="U86" i="2"/>
  <c r="U61" i="2"/>
  <c r="U107" i="2"/>
  <c r="U160" i="2"/>
  <c r="U169" i="2"/>
  <c r="U126" i="2"/>
  <c r="U62" i="2"/>
  <c r="U118" i="2"/>
  <c r="U43" i="2"/>
  <c r="U170" i="2"/>
  <c r="U31" i="2"/>
  <c r="U148" i="2"/>
  <c r="U22" i="2"/>
  <c r="U45" i="2"/>
  <c r="U48" i="2"/>
  <c r="U26" i="2"/>
  <c r="U177" i="2"/>
  <c r="U192" i="2"/>
  <c r="U134" i="2"/>
  <c r="U95" i="2"/>
  <c r="U184" i="2"/>
  <c r="U19" i="2"/>
  <c r="U11" i="2"/>
  <c r="U172" i="2"/>
  <c r="U187" i="2"/>
  <c r="U173" i="2"/>
  <c r="U78" i="2"/>
  <c r="U60" i="2"/>
  <c r="U166" i="2"/>
  <c r="U53" i="2"/>
  <c r="U55" i="2"/>
  <c r="U157" i="2"/>
  <c r="U18" i="2"/>
  <c r="U190" i="2"/>
  <c r="U111" i="2"/>
  <c r="U44" i="2"/>
  <c r="U114" i="2"/>
  <c r="U163" i="2"/>
  <c r="U188" i="2"/>
  <c r="U110" i="2"/>
  <c r="U83" i="2"/>
  <c r="U159" i="2"/>
  <c r="U115" i="2"/>
  <c r="U138" i="2"/>
  <c r="U124" i="2"/>
  <c r="U14" i="2"/>
  <c r="U123" i="2"/>
  <c r="U23" i="2"/>
  <c r="U9" i="2"/>
  <c r="U24" i="2"/>
  <c r="U70" i="2"/>
  <c r="U37" i="2"/>
  <c r="U28" i="2"/>
  <c r="U58" i="2"/>
  <c r="U82" i="2"/>
  <c r="U59" i="2"/>
  <c r="U25" i="2"/>
  <c r="U15" i="2"/>
  <c r="U131" i="2"/>
  <c r="U106" i="2"/>
  <c r="AH144" i="2"/>
  <c r="AM143" i="2"/>
  <c r="R157" i="1" s="1"/>
  <c r="AG170" i="2"/>
  <c r="V1" i="2"/>
  <c r="H148" i="2"/>
  <c r="H162" i="1" s="1"/>
  <c r="B149" i="2"/>
  <c r="BM141" i="2" a="1"/>
  <c r="BM141" i="2" s="1"/>
  <c r="U2" i="2" l="1"/>
  <c r="AG171" i="2"/>
  <c r="AH145" i="2"/>
  <c r="AM144" i="2"/>
  <c r="R158" i="1" s="1"/>
  <c r="T5" i="2" a="1"/>
  <c r="T5" i="2" s="1"/>
  <c r="T6" i="2" s="1" a="1"/>
  <c r="T6" i="2" s="1"/>
  <c r="W177" i="2"/>
  <c r="W86" i="2"/>
  <c r="W128" i="2"/>
  <c r="W46" i="2"/>
  <c r="W179" i="2"/>
  <c r="W79" i="2"/>
  <c r="W130" i="2"/>
  <c r="W50" i="2"/>
  <c r="W107" i="2"/>
  <c r="W127" i="2"/>
  <c r="W118" i="2"/>
  <c r="W189" i="2"/>
  <c r="W84" i="2"/>
  <c r="W137" i="2"/>
  <c r="W124" i="2"/>
  <c r="W101" i="2"/>
  <c r="W136" i="2"/>
  <c r="W193" i="2"/>
  <c r="W87" i="2"/>
  <c r="W51" i="2"/>
  <c r="W43" i="2"/>
  <c r="W58" i="2"/>
  <c r="W25" i="2"/>
  <c r="W145" i="2"/>
  <c r="W112" i="2"/>
  <c r="W29" i="2"/>
  <c r="W149" i="2"/>
  <c r="W146" i="2"/>
  <c r="W32" i="2"/>
  <c r="W182" i="2"/>
  <c r="W123" i="2"/>
  <c r="W95" i="2"/>
  <c r="W159" i="2"/>
  <c r="W31" i="2"/>
  <c r="W77" i="2"/>
  <c r="W89" i="2"/>
  <c r="W161" i="2"/>
  <c r="W181" i="2"/>
  <c r="W121" i="2"/>
  <c r="W16" i="2"/>
  <c r="W129" i="2"/>
  <c r="W115" i="2"/>
  <c r="W148" i="2"/>
  <c r="W190" i="2"/>
  <c r="W68" i="2"/>
  <c r="W7" i="2"/>
  <c r="W21" i="2"/>
  <c r="W104" i="2"/>
  <c r="W65" i="2"/>
  <c r="W194" i="2"/>
  <c r="W39" i="2"/>
  <c r="W66" i="2"/>
  <c r="W167" i="2"/>
  <c r="W9" i="2"/>
  <c r="W96" i="2"/>
  <c r="W60" i="2"/>
  <c r="W76" i="2"/>
  <c r="W98" i="2"/>
  <c r="W37" i="2"/>
  <c r="W164" i="2"/>
  <c r="W54" i="2"/>
  <c r="W178" i="2"/>
  <c r="W13" i="2"/>
  <c r="W150" i="2"/>
  <c r="W147" i="2"/>
  <c r="W192" i="2"/>
  <c r="W160" i="2"/>
  <c r="W174" i="2"/>
  <c r="W113" i="2"/>
  <c r="W151" i="2"/>
  <c r="W185" i="2"/>
  <c r="W64" i="2"/>
  <c r="W198" i="2"/>
  <c r="W131" i="2"/>
  <c r="W57" i="2"/>
  <c r="W74" i="2"/>
  <c r="W20" i="2"/>
  <c r="W143" i="2"/>
  <c r="W48" i="2"/>
  <c r="W35" i="2"/>
  <c r="W42" i="2"/>
  <c r="W106" i="2"/>
  <c r="W166" i="2"/>
  <c r="W114" i="2"/>
  <c r="W156" i="2"/>
  <c r="W201" i="2"/>
  <c r="W19" i="2"/>
  <c r="W71" i="2"/>
  <c r="W153" i="2"/>
  <c r="W36" i="2"/>
  <c r="W103" i="2"/>
  <c r="W23" i="2"/>
  <c r="W200" i="2"/>
  <c r="W168" i="2"/>
  <c r="W70" i="2"/>
  <c r="W120" i="2"/>
  <c r="W157" i="2"/>
  <c r="W165" i="2"/>
  <c r="W10" i="2"/>
  <c r="W196" i="2"/>
  <c r="W110" i="2"/>
  <c r="W45" i="2"/>
  <c r="W117" i="2"/>
  <c r="W17" i="2"/>
  <c r="W139" i="2"/>
  <c r="W55" i="2"/>
  <c r="W134" i="2"/>
  <c r="W63" i="2"/>
  <c r="W91" i="2"/>
  <c r="W11" i="2"/>
  <c r="W27" i="2"/>
  <c r="W90" i="2"/>
  <c r="W49" i="2"/>
  <c r="W154" i="2"/>
  <c r="W175" i="2"/>
  <c r="W144" i="2"/>
  <c r="W140" i="2"/>
  <c r="W138" i="2"/>
  <c r="W82" i="2"/>
  <c r="W78" i="2"/>
  <c r="W73" i="2"/>
  <c r="W53" i="2"/>
  <c r="W24" i="2"/>
  <c r="W116" i="2"/>
  <c r="W122" i="2"/>
  <c r="W102" i="2"/>
  <c r="W170" i="2"/>
  <c r="W163" i="2"/>
  <c r="W191" i="2"/>
  <c r="W88" i="2"/>
  <c r="W83" i="2"/>
  <c r="W80" i="2"/>
  <c r="W119" i="2"/>
  <c r="W22" i="2"/>
  <c r="W195" i="2"/>
  <c r="W72" i="2"/>
  <c r="W44" i="2"/>
  <c r="W188" i="2"/>
  <c r="W18" i="2"/>
  <c r="W81" i="2"/>
  <c r="W172" i="2"/>
  <c r="W152" i="2"/>
  <c r="W176" i="2"/>
  <c r="W199" i="2"/>
  <c r="W38" i="2"/>
  <c r="W109" i="2"/>
  <c r="W26" i="2"/>
  <c r="W75" i="2"/>
  <c r="W94" i="2"/>
  <c r="W30" i="2"/>
  <c r="W97" i="2"/>
  <c r="W126" i="2"/>
  <c r="W15" i="2"/>
  <c r="W180" i="2"/>
  <c r="W135" i="2"/>
  <c r="W133" i="2"/>
  <c r="W59" i="2"/>
  <c r="W69" i="2"/>
  <c r="W99" i="2"/>
  <c r="W187" i="2"/>
  <c r="W142" i="2"/>
  <c r="W6" i="2"/>
  <c r="W169" i="2"/>
  <c r="W40" i="2"/>
  <c r="W105" i="2"/>
  <c r="W125" i="2"/>
  <c r="W34" i="2"/>
  <c r="W158" i="2"/>
  <c r="W12" i="2"/>
  <c r="W93" i="2"/>
  <c r="W62" i="2"/>
  <c r="W33" i="2"/>
  <c r="W92" i="2"/>
  <c r="W108" i="2"/>
  <c r="W52" i="2"/>
  <c r="W47" i="2"/>
  <c r="W56" i="2"/>
  <c r="W141" i="2"/>
  <c r="W132" i="2"/>
  <c r="W67" i="2"/>
  <c r="W162" i="2"/>
  <c r="W186" i="2"/>
  <c r="W100" i="2"/>
  <c r="W8" i="2"/>
  <c r="W197" i="2"/>
  <c r="W173" i="2"/>
  <c r="W155" i="2"/>
  <c r="W61" i="2"/>
  <c r="W111" i="2"/>
  <c r="W85" i="2"/>
  <c r="W184" i="2"/>
  <c r="W41" i="2"/>
  <c r="W28" i="2"/>
  <c r="W183" i="2"/>
  <c r="W14" i="2"/>
  <c r="W171" i="2"/>
  <c r="V162" i="2"/>
  <c r="V200" i="2"/>
  <c r="V42" i="2"/>
  <c r="V163" i="2"/>
  <c r="V166" i="2"/>
  <c r="V6" i="2"/>
  <c r="V168" i="2"/>
  <c r="V26" i="2"/>
  <c r="V187" i="2"/>
  <c r="V85" i="2"/>
  <c r="V83" i="2"/>
  <c r="V128" i="2"/>
  <c r="V160" i="2"/>
  <c r="V58" i="2"/>
  <c r="V77" i="2"/>
  <c r="V123" i="2"/>
  <c r="V57" i="2"/>
  <c r="V86" i="2"/>
  <c r="V139" i="2"/>
  <c r="V188" i="2"/>
  <c r="V101" i="2"/>
  <c r="V30" i="2"/>
  <c r="V169" i="2"/>
  <c r="V19" i="2"/>
  <c r="V44" i="2"/>
  <c r="V18" i="2"/>
  <c r="V111" i="2"/>
  <c r="V133" i="2"/>
  <c r="V81" i="2"/>
  <c r="V137" i="2"/>
  <c r="V33" i="2"/>
  <c r="V152" i="2"/>
  <c r="V100" i="2"/>
  <c r="V107" i="2"/>
  <c r="V112" i="2"/>
  <c r="V114" i="2"/>
  <c r="V17" i="2"/>
  <c r="V122" i="2"/>
  <c r="V99" i="2"/>
  <c r="V78" i="2"/>
  <c r="V142" i="2"/>
  <c r="V131" i="2"/>
  <c r="V54" i="2"/>
  <c r="V172" i="2"/>
  <c r="V74" i="2"/>
  <c r="V8" i="2"/>
  <c r="V63" i="2"/>
  <c r="V32" i="2"/>
  <c r="V180" i="2"/>
  <c r="V192" i="2"/>
  <c r="V157" i="2"/>
  <c r="V199" i="2"/>
  <c r="V115" i="2"/>
  <c r="V140" i="2"/>
  <c r="V141" i="2"/>
  <c r="V161" i="2"/>
  <c r="V20" i="2"/>
  <c r="V15" i="2"/>
  <c r="V84" i="2"/>
  <c r="V98" i="2"/>
  <c r="V24" i="2"/>
  <c r="V153" i="2"/>
  <c r="V124" i="2"/>
  <c r="V41" i="2"/>
  <c r="V53" i="2"/>
  <c r="V55" i="2"/>
  <c r="V102" i="2"/>
  <c r="V67" i="2"/>
  <c r="V201" i="2"/>
  <c r="V38" i="2"/>
  <c r="V76" i="2"/>
  <c r="V79" i="2"/>
  <c r="V47" i="2"/>
  <c r="V91" i="2"/>
  <c r="V97" i="2"/>
  <c r="V9" i="2"/>
  <c r="V189" i="2"/>
  <c r="V154" i="2"/>
  <c r="V165" i="2"/>
  <c r="V143" i="2"/>
  <c r="V150" i="2"/>
  <c r="V22" i="2"/>
  <c r="V62" i="2"/>
  <c r="V29" i="2"/>
  <c r="V151" i="2"/>
  <c r="V37" i="2"/>
  <c r="V136" i="2"/>
  <c r="V21" i="2"/>
  <c r="V195" i="2"/>
  <c r="V49" i="2"/>
  <c r="V185" i="2"/>
  <c r="V176" i="2"/>
  <c r="V59" i="2"/>
  <c r="V197" i="2"/>
  <c r="V164" i="2"/>
  <c r="V65" i="2"/>
  <c r="V148" i="2"/>
  <c r="V69" i="2"/>
  <c r="V27" i="2"/>
  <c r="V80" i="2"/>
  <c r="V194" i="2"/>
  <c r="V13" i="2"/>
  <c r="V182" i="2"/>
  <c r="V119" i="2"/>
  <c r="V146" i="2"/>
  <c r="V135" i="2"/>
  <c r="V90" i="2"/>
  <c r="V93" i="2"/>
  <c r="V52" i="2"/>
  <c r="V132" i="2"/>
  <c r="V23" i="2"/>
  <c r="V173" i="2"/>
  <c r="V51" i="2"/>
  <c r="V10" i="2"/>
  <c r="V181" i="2"/>
  <c r="V64" i="2"/>
  <c r="V183" i="2"/>
  <c r="V34" i="2"/>
  <c r="V158" i="2"/>
  <c r="V25" i="2"/>
  <c r="V108" i="2"/>
  <c r="V156" i="2"/>
  <c r="V106" i="2"/>
  <c r="V134" i="2"/>
  <c r="V130" i="2"/>
  <c r="V159" i="2"/>
  <c r="V155" i="2"/>
  <c r="V110" i="2"/>
  <c r="V191" i="2"/>
  <c r="V35" i="2"/>
  <c r="V36" i="2"/>
  <c r="V60" i="2"/>
  <c r="V109" i="2"/>
  <c r="V171" i="2"/>
  <c r="V196" i="2"/>
  <c r="V16" i="2"/>
  <c r="V193" i="2"/>
  <c r="V198" i="2"/>
  <c r="V66" i="2"/>
  <c r="V190" i="2"/>
  <c r="V89" i="2"/>
  <c r="V126" i="2"/>
  <c r="V14" i="2"/>
  <c r="V61" i="2"/>
  <c r="V48" i="2"/>
  <c r="V104" i="2"/>
  <c r="V12" i="2"/>
  <c r="V88" i="2"/>
  <c r="V113" i="2"/>
  <c r="V50" i="2"/>
  <c r="V40" i="2"/>
  <c r="V73" i="2"/>
  <c r="V96" i="2"/>
  <c r="V56" i="2"/>
  <c r="V149" i="2"/>
  <c r="V92" i="2"/>
  <c r="V184" i="2"/>
  <c r="V70" i="2"/>
  <c r="V11" i="2"/>
  <c r="V147" i="2"/>
  <c r="V75" i="2"/>
  <c r="V125" i="2"/>
  <c r="V127" i="2"/>
  <c r="V94" i="2"/>
  <c r="V105" i="2"/>
  <c r="V95" i="2"/>
  <c r="V117" i="2"/>
  <c r="V43" i="2"/>
  <c r="V87" i="2"/>
  <c r="V138" i="2"/>
  <c r="V174" i="2"/>
  <c r="V186" i="2"/>
  <c r="V167" i="2"/>
  <c r="V71" i="2"/>
  <c r="V121" i="2"/>
  <c r="V7" i="2"/>
  <c r="V175" i="2"/>
  <c r="V116" i="2"/>
  <c r="V120" i="2"/>
  <c r="V129" i="2"/>
  <c r="V103" i="2"/>
  <c r="V179" i="2"/>
  <c r="V31" i="2"/>
  <c r="V178" i="2"/>
  <c r="V39" i="2"/>
  <c r="V45" i="2"/>
  <c r="V28" i="2"/>
  <c r="V177" i="2"/>
  <c r="V144" i="2"/>
  <c r="V72" i="2"/>
  <c r="V118" i="2"/>
  <c r="V68" i="2"/>
  <c r="V170" i="2"/>
  <c r="V46" i="2"/>
  <c r="V82" i="2"/>
  <c r="V145" i="2"/>
  <c r="H149" i="2"/>
  <c r="H163" i="1" s="1"/>
  <c r="B150" i="2"/>
  <c r="BM142" i="2" a="1"/>
  <c r="BM142" i="2" s="1"/>
  <c r="AH146" i="2" l="1"/>
  <c r="AM145" i="2"/>
  <c r="R159" i="1" s="1"/>
  <c r="AG172" i="2"/>
  <c r="W2" i="2"/>
  <c r="V2" i="2"/>
  <c r="Y1" i="2"/>
  <c r="T7" i="2" a="1"/>
  <c r="T7" i="2" s="1"/>
  <c r="Z1" i="2" s="1"/>
  <c r="X1" i="2"/>
  <c r="H150" i="2"/>
  <c r="H164" i="1" s="1"/>
  <c r="B151" i="2"/>
  <c r="BM143" i="2" a="1"/>
  <c r="BM143" i="2" s="1"/>
  <c r="I4" i="2" l="1"/>
  <c r="W3" i="2" s="1"/>
  <c r="W4" i="2" s="1"/>
  <c r="AH147" i="2"/>
  <c r="AM146" i="2"/>
  <c r="R160" i="1" s="1"/>
  <c r="AG173" i="2"/>
  <c r="J4" i="2"/>
  <c r="T8" i="2" a="1"/>
  <c r="T8" i="2" s="1"/>
  <c r="AA1" i="2" s="1"/>
  <c r="Z86" i="2"/>
  <c r="Z109" i="2"/>
  <c r="Z84" i="2"/>
  <c r="Z72" i="2"/>
  <c r="Z156" i="2"/>
  <c r="Z54" i="2"/>
  <c r="Z164" i="2"/>
  <c r="Z174" i="2"/>
  <c r="Z96" i="2"/>
  <c r="Z114" i="2"/>
  <c r="Z26" i="2"/>
  <c r="Z149" i="2"/>
  <c r="Z199" i="2"/>
  <c r="Z124" i="2"/>
  <c r="Z160" i="2"/>
  <c r="Z99" i="2"/>
  <c r="Z38" i="2"/>
  <c r="Z57" i="2"/>
  <c r="Z147" i="2"/>
  <c r="Z103" i="2"/>
  <c r="Z64" i="2"/>
  <c r="Z161" i="2"/>
  <c r="Z126" i="2"/>
  <c r="Z45" i="2"/>
  <c r="Z33" i="2"/>
  <c r="Z30" i="2"/>
  <c r="Z182" i="2"/>
  <c r="Z145" i="2"/>
  <c r="Z108" i="2"/>
  <c r="Z40" i="2"/>
  <c r="Z169" i="2"/>
  <c r="Z12" i="2"/>
  <c r="Z18" i="2"/>
  <c r="Z176" i="2"/>
  <c r="Z21" i="2"/>
  <c r="Z140" i="2"/>
  <c r="Z14" i="2"/>
  <c r="Z39" i="2"/>
  <c r="Z31" i="2"/>
  <c r="Z81" i="2"/>
  <c r="Z6" i="2"/>
  <c r="Z171" i="2"/>
  <c r="Z90" i="2"/>
  <c r="Z83" i="2"/>
  <c r="Z80" i="2"/>
  <c r="Z62" i="2"/>
  <c r="Z194" i="2"/>
  <c r="Z135" i="2"/>
  <c r="Z106" i="2"/>
  <c r="Z146" i="2"/>
  <c r="Z68" i="2"/>
  <c r="Z20" i="2"/>
  <c r="Z130" i="2"/>
  <c r="Z131" i="2"/>
  <c r="Z173" i="2"/>
  <c r="Z165" i="2"/>
  <c r="Z49" i="2"/>
  <c r="Z148" i="2"/>
  <c r="Z127" i="2"/>
  <c r="Z162" i="2"/>
  <c r="Z16" i="2"/>
  <c r="Z172" i="2"/>
  <c r="Z66" i="2"/>
  <c r="Z166" i="2"/>
  <c r="Z37" i="2"/>
  <c r="Z93" i="2"/>
  <c r="Z168" i="2"/>
  <c r="Z36" i="2"/>
  <c r="Z89" i="2"/>
  <c r="Z163" i="2"/>
  <c r="Z118" i="2"/>
  <c r="Z141" i="2"/>
  <c r="Z11" i="2"/>
  <c r="Z32" i="2"/>
  <c r="Z102" i="2"/>
  <c r="Z201" i="2"/>
  <c r="Z125" i="2"/>
  <c r="Z42" i="2"/>
  <c r="Z179" i="2"/>
  <c r="Z50" i="2"/>
  <c r="Z56" i="2"/>
  <c r="Z193" i="2"/>
  <c r="Z175" i="2"/>
  <c r="Z144" i="2"/>
  <c r="Z183" i="2"/>
  <c r="Z187" i="2"/>
  <c r="Z77" i="2"/>
  <c r="Z110" i="2"/>
  <c r="Z155" i="2"/>
  <c r="Z152" i="2"/>
  <c r="Z75" i="2"/>
  <c r="Z85" i="2"/>
  <c r="Z74" i="2"/>
  <c r="Z113" i="2"/>
  <c r="Z116" i="2"/>
  <c r="Z95" i="2"/>
  <c r="Z92" i="2"/>
  <c r="Z41" i="2"/>
  <c r="Z159" i="2"/>
  <c r="Z69" i="2"/>
  <c r="Z55" i="2"/>
  <c r="Z200" i="2"/>
  <c r="Z157" i="2"/>
  <c r="Z167" i="2"/>
  <c r="Z79" i="2"/>
  <c r="Z196" i="2"/>
  <c r="Z142" i="2"/>
  <c r="Z87" i="2"/>
  <c r="Z181" i="2"/>
  <c r="Z154" i="2"/>
  <c r="Z138" i="2"/>
  <c r="Z150" i="2"/>
  <c r="Z105" i="2"/>
  <c r="Z17" i="2"/>
  <c r="Z122" i="2"/>
  <c r="Z25" i="2"/>
  <c r="Z71" i="2"/>
  <c r="Z178" i="2"/>
  <c r="Z65" i="2"/>
  <c r="Z82" i="2"/>
  <c r="Z128" i="2"/>
  <c r="Z100" i="2"/>
  <c r="Z123" i="2"/>
  <c r="Z184" i="2"/>
  <c r="Z19" i="2"/>
  <c r="Z119" i="2"/>
  <c r="Z22" i="2"/>
  <c r="Z59" i="2"/>
  <c r="Z51" i="2"/>
  <c r="Z186" i="2"/>
  <c r="Z34" i="2"/>
  <c r="Z139" i="2"/>
  <c r="Z63" i="2"/>
  <c r="Z88" i="2"/>
  <c r="Z61" i="2"/>
  <c r="Z13" i="2"/>
  <c r="Z137" i="2"/>
  <c r="Z136" i="2"/>
  <c r="Z134" i="2"/>
  <c r="Z76" i="2"/>
  <c r="Z24" i="2"/>
  <c r="Z97" i="2"/>
  <c r="Z107" i="2"/>
  <c r="Z73" i="2"/>
  <c r="Z132" i="2"/>
  <c r="Z60" i="2"/>
  <c r="Z53" i="2"/>
  <c r="Z143" i="2"/>
  <c r="Z98" i="2"/>
  <c r="Z8" i="2"/>
  <c r="Z10" i="2"/>
  <c r="Z197" i="2"/>
  <c r="Z158" i="2"/>
  <c r="Z192" i="2"/>
  <c r="Z180" i="2"/>
  <c r="Z133" i="2"/>
  <c r="Z177" i="2"/>
  <c r="Z7" i="2"/>
  <c r="Z117" i="2"/>
  <c r="Z190" i="2"/>
  <c r="Z151" i="2"/>
  <c r="Z121" i="2"/>
  <c r="Z15" i="2"/>
  <c r="Z112" i="2"/>
  <c r="Z198" i="2"/>
  <c r="Z120" i="2"/>
  <c r="Z94" i="2"/>
  <c r="Z46" i="2"/>
  <c r="Z170" i="2"/>
  <c r="Z29" i="2"/>
  <c r="Z115" i="2"/>
  <c r="Z129" i="2"/>
  <c r="Z47" i="2"/>
  <c r="Z188" i="2"/>
  <c r="Z153" i="2"/>
  <c r="Z43" i="2"/>
  <c r="Z101" i="2"/>
  <c r="Z27" i="2"/>
  <c r="Z28" i="2"/>
  <c r="Z23" i="2"/>
  <c r="Z67" i="2"/>
  <c r="Z185" i="2"/>
  <c r="Z189" i="2"/>
  <c r="Z58" i="2"/>
  <c r="Z44" i="2"/>
  <c r="Z48" i="2"/>
  <c r="Z52" i="2"/>
  <c r="Z70" i="2"/>
  <c r="Z104" i="2"/>
  <c r="Z78" i="2"/>
  <c r="Z91" i="2"/>
  <c r="Z111" i="2"/>
  <c r="Z9" i="2"/>
  <c r="Z2" i="2" s="1"/>
  <c r="Z195" i="2"/>
  <c r="Z35" i="2"/>
  <c r="Z191" i="2"/>
  <c r="AA63" i="2"/>
  <c r="AA169" i="2"/>
  <c r="AA100" i="2"/>
  <c r="AA116" i="2"/>
  <c r="AA71" i="2"/>
  <c r="AA163" i="2"/>
  <c r="AA79" i="2"/>
  <c r="AA154" i="2"/>
  <c r="AA170" i="2"/>
  <c r="AA106" i="2"/>
  <c r="AA93" i="2"/>
  <c r="AA109" i="2"/>
  <c r="AA176" i="2"/>
  <c r="AA108" i="2"/>
  <c r="AA42" i="2"/>
  <c r="AA54" i="2"/>
  <c r="AA160" i="2"/>
  <c r="AA186" i="2"/>
  <c r="AA9" i="2"/>
  <c r="AA196" i="2"/>
  <c r="AA199" i="2"/>
  <c r="AA21" i="2"/>
  <c r="AA6" i="2"/>
  <c r="AA29" i="2"/>
  <c r="AA44" i="2"/>
  <c r="AA101" i="2"/>
  <c r="AA122" i="2"/>
  <c r="AA43" i="2"/>
  <c r="AA117" i="2"/>
  <c r="AA69" i="2"/>
  <c r="AA66" i="2"/>
  <c r="AA135" i="2"/>
  <c r="AA151" i="2"/>
  <c r="AA20" i="2"/>
  <c r="AA26" i="2"/>
  <c r="AA76" i="2"/>
  <c r="AA200" i="2"/>
  <c r="AA118" i="2"/>
  <c r="AA46" i="2"/>
  <c r="AA148" i="2"/>
  <c r="AA166" i="2"/>
  <c r="AA15" i="2"/>
  <c r="AA31" i="2"/>
  <c r="AA127" i="2"/>
  <c r="AA107" i="2"/>
  <c r="AA147" i="2"/>
  <c r="AA177" i="2"/>
  <c r="AA193" i="2"/>
  <c r="AA183" i="2"/>
  <c r="AA8" i="2"/>
  <c r="AA24" i="2"/>
  <c r="AA156" i="2"/>
  <c r="AA95" i="2"/>
  <c r="AA141" i="2"/>
  <c r="AA58" i="2"/>
  <c r="AA72" i="2"/>
  <c r="AA61" i="2"/>
  <c r="AA159" i="2"/>
  <c r="AA150" i="2"/>
  <c r="AA175" i="2"/>
  <c r="AA77" i="2"/>
  <c r="AA35" i="2"/>
  <c r="AA51" i="2"/>
  <c r="AA22" i="2"/>
  <c r="AA55" i="2"/>
  <c r="AA47" i="2"/>
  <c r="AA85" i="2"/>
  <c r="AA99" i="2"/>
  <c r="AA138" i="2"/>
  <c r="AA143" i="2"/>
  <c r="AA30" i="2"/>
  <c r="AA153" i="2"/>
  <c r="AA16" i="2"/>
  <c r="AA32" i="2"/>
  <c r="AA74" i="2"/>
  <c r="AA92" i="2"/>
  <c r="AA27" i="2"/>
  <c r="AA39" i="2"/>
  <c r="AA111" i="2"/>
  <c r="AA68" i="2"/>
  <c r="AA161" i="2"/>
  <c r="AA171" i="2"/>
  <c r="AA45" i="2"/>
  <c r="AA75" i="2"/>
  <c r="AA53" i="2"/>
  <c r="AA188" i="2"/>
  <c r="AA104" i="2"/>
  <c r="AA65" i="2"/>
  <c r="AA184" i="2"/>
  <c r="AA172" i="2"/>
  <c r="AA181" i="2"/>
  <c r="AA112" i="2"/>
  <c r="AA73" i="2"/>
  <c r="AA13" i="2"/>
  <c r="AA131" i="2"/>
  <c r="AA81" i="2"/>
  <c r="AA182" i="2"/>
  <c r="AA198" i="2"/>
  <c r="AA52" i="2"/>
  <c r="AA105" i="2"/>
  <c r="AA62" i="2"/>
  <c r="AA82" i="2"/>
  <c r="AA155" i="2"/>
  <c r="AA164" i="2"/>
  <c r="AA180" i="2"/>
  <c r="AA157" i="2"/>
  <c r="AA36" i="2"/>
  <c r="AA139" i="2"/>
  <c r="AA67" i="2"/>
  <c r="AA83" i="2"/>
  <c r="AA197" i="2"/>
  <c r="AA185" i="2"/>
  <c r="AA201" i="2"/>
  <c r="AA96" i="2"/>
  <c r="AA98" i="2"/>
  <c r="AA192" i="2"/>
  <c r="AA123" i="2"/>
  <c r="AA87" i="2"/>
  <c r="AA14" i="2"/>
  <c r="AA64" i="2"/>
  <c r="AA97" i="2"/>
  <c r="AA113" i="2"/>
  <c r="AA86" i="2"/>
  <c r="AA128" i="2"/>
  <c r="AA144" i="2"/>
  <c r="AA28" i="2"/>
  <c r="AA152" i="2"/>
  <c r="AA168" i="2"/>
  <c r="AA146" i="2"/>
  <c r="AA48" i="2"/>
  <c r="AA140" i="2"/>
  <c r="AA40" i="2"/>
  <c r="AA56" i="2"/>
  <c r="AA174" i="2"/>
  <c r="AA173" i="2"/>
  <c r="AA189" i="2"/>
  <c r="AA78" i="2"/>
  <c r="AA158" i="2"/>
  <c r="AA94" i="2"/>
  <c r="AA194" i="2"/>
  <c r="AA38" i="2"/>
  <c r="AA33" i="2"/>
  <c r="AA129" i="2"/>
  <c r="AA41" i="2"/>
  <c r="AA121" i="2"/>
  <c r="AA137" i="2"/>
  <c r="AA91" i="2"/>
  <c r="AA178" i="2"/>
  <c r="AA136" i="2"/>
  <c r="AA25" i="2"/>
  <c r="AA59" i="2"/>
  <c r="AA19" i="2"/>
  <c r="AA145" i="2"/>
  <c r="AA90" i="2"/>
  <c r="AA34" i="2"/>
  <c r="AA149" i="2"/>
  <c r="AA165" i="2"/>
  <c r="AA10" i="2"/>
  <c r="AA190" i="2"/>
  <c r="AA12" i="2"/>
  <c r="AA11" i="2"/>
  <c r="AA50" i="2"/>
  <c r="AA80" i="2"/>
  <c r="AA132" i="2"/>
  <c r="AA57" i="2"/>
  <c r="AA102" i="2"/>
  <c r="AA103" i="2"/>
  <c r="AA110" i="2"/>
  <c r="AA125" i="2"/>
  <c r="AA60" i="2"/>
  <c r="AA49" i="2"/>
  <c r="AA119" i="2"/>
  <c r="AA124" i="2"/>
  <c r="AA18" i="2"/>
  <c r="AA37" i="2"/>
  <c r="AA17" i="2"/>
  <c r="AA88" i="2"/>
  <c r="AA187" i="2"/>
  <c r="AA191" i="2"/>
  <c r="AA195" i="2"/>
  <c r="AA130" i="2"/>
  <c r="AA7" i="2"/>
  <c r="AA23" i="2"/>
  <c r="AA120" i="2"/>
  <c r="AA70" i="2"/>
  <c r="AA162" i="2"/>
  <c r="AA167" i="2"/>
  <c r="AA115" i="2"/>
  <c r="AA114" i="2"/>
  <c r="AA134" i="2"/>
  <c r="AA133" i="2"/>
  <c r="AA126" i="2"/>
  <c r="AA142" i="2"/>
  <c r="AA179" i="2"/>
  <c r="AA84" i="2"/>
  <c r="AA89" i="2"/>
  <c r="X42" i="2"/>
  <c r="X108" i="2"/>
  <c r="X112" i="2"/>
  <c r="X33" i="2"/>
  <c r="X179" i="2"/>
  <c r="X157" i="2"/>
  <c r="X197" i="2"/>
  <c r="X80" i="2"/>
  <c r="X40" i="2"/>
  <c r="X139" i="2"/>
  <c r="X194" i="2"/>
  <c r="X100" i="2"/>
  <c r="X41" i="2"/>
  <c r="X201" i="2"/>
  <c r="X119" i="2"/>
  <c r="X92" i="2"/>
  <c r="X56" i="2"/>
  <c r="X153" i="2"/>
  <c r="X111" i="2"/>
  <c r="X193" i="2"/>
  <c r="X120" i="2"/>
  <c r="X66" i="2"/>
  <c r="X124" i="2"/>
  <c r="X18" i="2"/>
  <c r="X22" i="2"/>
  <c r="X133" i="2"/>
  <c r="X14" i="2"/>
  <c r="X187" i="2"/>
  <c r="X115" i="2"/>
  <c r="X75" i="2"/>
  <c r="X182" i="2"/>
  <c r="X169" i="2"/>
  <c r="X91" i="2"/>
  <c r="X174" i="2"/>
  <c r="X84" i="2"/>
  <c r="X31" i="2"/>
  <c r="X163" i="2"/>
  <c r="X175" i="2"/>
  <c r="X140" i="2"/>
  <c r="X12" i="2"/>
  <c r="X162" i="2"/>
  <c r="X104" i="2"/>
  <c r="X6" i="2"/>
  <c r="X71" i="2"/>
  <c r="X135" i="2"/>
  <c r="X16" i="2"/>
  <c r="X128" i="2"/>
  <c r="X171" i="2"/>
  <c r="X114" i="2"/>
  <c r="X81" i="2"/>
  <c r="X188" i="2"/>
  <c r="X172" i="2"/>
  <c r="X60" i="2"/>
  <c r="X32" i="2"/>
  <c r="X151" i="2"/>
  <c r="X90" i="2"/>
  <c r="X37" i="2"/>
  <c r="X49" i="2"/>
  <c r="X70" i="2"/>
  <c r="X127" i="2"/>
  <c r="X61" i="2"/>
  <c r="X192" i="2"/>
  <c r="X8" i="2"/>
  <c r="X156" i="2"/>
  <c r="X146" i="2"/>
  <c r="X200" i="2"/>
  <c r="X55" i="2"/>
  <c r="X160" i="2"/>
  <c r="X59" i="2"/>
  <c r="X83" i="2"/>
  <c r="X167" i="2"/>
  <c r="X25" i="2"/>
  <c r="X178" i="2"/>
  <c r="X136" i="2"/>
  <c r="X195" i="2"/>
  <c r="X26" i="2"/>
  <c r="X166" i="2"/>
  <c r="X154" i="2"/>
  <c r="X102" i="2"/>
  <c r="X17" i="2"/>
  <c r="X36" i="2"/>
  <c r="X86" i="2"/>
  <c r="X13" i="2"/>
  <c r="X99" i="2"/>
  <c r="X46" i="2"/>
  <c r="X82" i="2"/>
  <c r="X144" i="2"/>
  <c r="X95" i="2"/>
  <c r="X35" i="2"/>
  <c r="X189" i="2"/>
  <c r="X129" i="2"/>
  <c r="X105" i="2"/>
  <c r="X73" i="2"/>
  <c r="X15" i="2"/>
  <c r="X148" i="2"/>
  <c r="X191" i="2"/>
  <c r="X79" i="2"/>
  <c r="X78" i="2"/>
  <c r="X180" i="2"/>
  <c r="X85" i="2"/>
  <c r="X161" i="2"/>
  <c r="X109" i="2"/>
  <c r="X165" i="2"/>
  <c r="X67" i="2"/>
  <c r="X176" i="2"/>
  <c r="X121" i="2"/>
  <c r="X74" i="2"/>
  <c r="X125" i="2"/>
  <c r="X54" i="2"/>
  <c r="X170" i="2"/>
  <c r="X132" i="2"/>
  <c r="X103" i="2"/>
  <c r="X77" i="2"/>
  <c r="X68" i="2"/>
  <c r="X145" i="2"/>
  <c r="X47" i="2"/>
  <c r="X38" i="2"/>
  <c r="X39" i="2"/>
  <c r="X20" i="2"/>
  <c r="X64" i="2"/>
  <c r="X7" i="2"/>
  <c r="X186" i="2"/>
  <c r="X177" i="2"/>
  <c r="X96" i="2"/>
  <c r="X118" i="2"/>
  <c r="X97" i="2"/>
  <c r="X190" i="2"/>
  <c r="X89" i="2"/>
  <c r="X24" i="2"/>
  <c r="X57" i="2"/>
  <c r="X185" i="2"/>
  <c r="X196" i="2"/>
  <c r="X123" i="2"/>
  <c r="X23" i="2"/>
  <c r="X98" i="2"/>
  <c r="X131" i="2"/>
  <c r="X199" i="2"/>
  <c r="X44" i="2"/>
  <c r="X9" i="2"/>
  <c r="X30" i="2"/>
  <c r="X168" i="2"/>
  <c r="X147" i="2"/>
  <c r="X88" i="2"/>
  <c r="X72" i="2"/>
  <c r="X198" i="2"/>
  <c r="X11" i="2"/>
  <c r="X142" i="2"/>
  <c r="X183" i="2"/>
  <c r="X43" i="2"/>
  <c r="X184" i="2"/>
  <c r="X173" i="2"/>
  <c r="X143" i="2"/>
  <c r="X181" i="2"/>
  <c r="X29" i="2"/>
  <c r="X28" i="2"/>
  <c r="X130" i="2"/>
  <c r="X150" i="2"/>
  <c r="X159" i="2"/>
  <c r="X69" i="2"/>
  <c r="X65" i="2"/>
  <c r="X152" i="2"/>
  <c r="X10" i="2"/>
  <c r="X113" i="2"/>
  <c r="X155" i="2"/>
  <c r="X106" i="2"/>
  <c r="X27" i="2"/>
  <c r="X134" i="2"/>
  <c r="X107" i="2"/>
  <c r="X110" i="2"/>
  <c r="X149" i="2"/>
  <c r="X76" i="2"/>
  <c r="X116" i="2"/>
  <c r="X137" i="2"/>
  <c r="X50" i="2"/>
  <c r="X45" i="2"/>
  <c r="X63" i="2"/>
  <c r="X93" i="2"/>
  <c r="X138" i="2"/>
  <c r="X62" i="2"/>
  <c r="X101" i="2"/>
  <c r="X19" i="2"/>
  <c r="X122" i="2"/>
  <c r="X21" i="2"/>
  <c r="X51" i="2"/>
  <c r="X94" i="2"/>
  <c r="X117" i="2"/>
  <c r="X58" i="2"/>
  <c r="X52" i="2"/>
  <c r="X48" i="2"/>
  <c r="X87" i="2"/>
  <c r="X34" i="2"/>
  <c r="X164" i="2"/>
  <c r="X158" i="2"/>
  <c r="X126" i="2"/>
  <c r="X53" i="2"/>
  <c r="X141" i="2"/>
  <c r="Y93" i="2"/>
  <c r="Y173" i="2"/>
  <c r="Y189" i="2"/>
  <c r="Y126" i="2"/>
  <c r="Y80" i="2"/>
  <c r="Y143" i="2"/>
  <c r="Y29" i="2"/>
  <c r="Y147" i="2"/>
  <c r="Y146" i="2"/>
  <c r="Y46" i="2"/>
  <c r="Y42" i="2"/>
  <c r="Y24" i="2"/>
  <c r="Y76" i="2"/>
  <c r="Y19" i="2"/>
  <c r="Y55" i="2"/>
  <c r="Y136" i="2"/>
  <c r="Y115" i="2"/>
  <c r="Y175" i="2"/>
  <c r="Y89" i="2"/>
  <c r="Y22" i="2"/>
  <c r="Y70" i="2"/>
  <c r="Y180" i="2"/>
  <c r="Y170" i="2"/>
  <c r="Y96" i="2"/>
  <c r="Y123" i="2"/>
  <c r="Y129" i="2"/>
  <c r="Y104" i="2"/>
  <c r="Y50" i="2"/>
  <c r="Y54" i="2"/>
  <c r="Y122" i="2"/>
  <c r="Y138" i="2"/>
  <c r="Y134" i="2"/>
  <c r="Y183" i="2"/>
  <c r="Y176" i="2"/>
  <c r="Y197" i="2"/>
  <c r="Y21" i="2"/>
  <c r="Y161" i="2"/>
  <c r="Y182" i="2"/>
  <c r="Y84" i="2"/>
  <c r="Y44" i="2"/>
  <c r="Y165" i="2"/>
  <c r="Y159" i="2"/>
  <c r="Y59" i="2"/>
  <c r="Y73" i="2"/>
  <c r="Y69" i="2"/>
  <c r="Y109" i="2"/>
  <c r="Y194" i="2"/>
  <c r="Y18" i="2"/>
  <c r="Y92" i="2"/>
  <c r="Y171" i="2"/>
  <c r="Y121" i="2"/>
  <c r="Y25" i="2"/>
  <c r="Y91" i="2"/>
  <c r="Y15" i="2"/>
  <c r="Y120" i="2"/>
  <c r="Y145" i="2"/>
  <c r="Y112" i="2"/>
  <c r="Y34" i="2"/>
  <c r="Y56" i="2"/>
  <c r="Y90" i="2"/>
  <c r="Y11" i="2"/>
  <c r="Y67" i="2"/>
  <c r="Y97" i="2"/>
  <c r="Y193" i="2"/>
  <c r="Y168" i="2"/>
  <c r="Y79" i="2"/>
  <c r="Y86" i="2"/>
  <c r="Y157" i="2"/>
  <c r="Y81" i="2"/>
  <c r="Y63" i="2"/>
  <c r="Y135" i="2"/>
  <c r="Y45" i="2"/>
  <c r="Y114" i="2"/>
  <c r="Y101" i="2"/>
  <c r="Y169" i="2"/>
  <c r="Y12" i="2"/>
  <c r="Y178" i="2"/>
  <c r="Y163" i="2"/>
  <c r="Y72" i="2"/>
  <c r="Y162" i="2"/>
  <c r="Y152" i="2"/>
  <c r="Y94" i="2"/>
  <c r="Y195" i="2"/>
  <c r="Y174" i="2"/>
  <c r="Y39" i="2"/>
  <c r="Y160" i="2"/>
  <c r="Y51" i="2"/>
  <c r="Y82" i="2"/>
  <c r="Y41" i="2"/>
  <c r="Y118" i="2"/>
  <c r="Y60" i="2"/>
  <c r="Y74" i="2"/>
  <c r="Y61" i="2"/>
  <c r="Y13" i="2"/>
  <c r="Y177" i="2"/>
  <c r="Y124" i="2"/>
  <c r="Y201" i="2"/>
  <c r="Y191" i="2"/>
  <c r="Y35" i="2"/>
  <c r="Y58" i="2"/>
  <c r="Y139" i="2"/>
  <c r="Y10" i="2"/>
  <c r="Y151" i="2"/>
  <c r="Y52" i="2"/>
  <c r="Y98" i="2"/>
  <c r="Y132" i="2"/>
  <c r="Y62" i="2"/>
  <c r="Y17" i="2"/>
  <c r="Y200" i="2"/>
  <c r="Y8" i="2"/>
  <c r="Y43" i="2"/>
  <c r="Y166" i="2"/>
  <c r="Y7" i="2"/>
  <c r="Y131" i="2"/>
  <c r="Y113" i="2"/>
  <c r="Y137" i="2"/>
  <c r="Y9" i="2"/>
  <c r="Y106" i="2"/>
  <c r="Y192" i="2"/>
  <c r="Y155" i="2"/>
  <c r="Y6" i="2"/>
  <c r="Y184" i="2"/>
  <c r="Y30" i="2"/>
  <c r="Y186" i="2"/>
  <c r="Y95" i="2"/>
  <c r="Y28" i="2"/>
  <c r="Y196" i="2"/>
  <c r="Y102" i="2"/>
  <c r="Y26" i="2"/>
  <c r="Y125" i="2"/>
  <c r="Y127" i="2"/>
  <c r="Y99" i="2"/>
  <c r="Y40" i="2"/>
  <c r="Y108" i="2"/>
  <c r="Y150" i="2"/>
  <c r="Y116" i="2"/>
  <c r="Y181" i="2"/>
  <c r="Y36" i="2"/>
  <c r="Y172" i="2"/>
  <c r="Y187" i="2"/>
  <c r="Y164" i="2"/>
  <c r="Y68" i="2"/>
  <c r="Y87" i="2"/>
  <c r="Y111" i="2"/>
  <c r="Y199" i="2"/>
  <c r="Y64" i="2"/>
  <c r="Y105" i="2"/>
  <c r="Y37" i="2"/>
  <c r="Y103" i="2"/>
  <c r="Y190" i="2"/>
  <c r="Y167" i="2"/>
  <c r="Y179" i="2"/>
  <c r="Y130" i="2"/>
  <c r="Y148" i="2"/>
  <c r="Y144" i="2"/>
  <c r="Y140" i="2"/>
  <c r="Y23" i="2"/>
  <c r="Y185" i="2"/>
  <c r="Y156" i="2"/>
  <c r="Y88" i="2"/>
  <c r="Y49" i="2"/>
  <c r="Y14" i="2"/>
  <c r="Y107" i="2"/>
  <c r="Y188" i="2"/>
  <c r="Y47" i="2"/>
  <c r="Y142" i="2"/>
  <c r="Y53" i="2"/>
  <c r="Y65" i="2"/>
  <c r="Y158" i="2"/>
  <c r="Y154" i="2"/>
  <c r="Y141" i="2"/>
  <c r="Y128" i="2"/>
  <c r="Y66" i="2"/>
  <c r="Y71" i="2"/>
  <c r="Y110" i="2"/>
  <c r="Y48" i="2"/>
  <c r="Y16" i="2"/>
  <c r="Y119" i="2"/>
  <c r="Y78" i="2"/>
  <c r="Y57" i="2"/>
  <c r="Y100" i="2"/>
  <c r="Y31" i="2"/>
  <c r="Y20" i="2"/>
  <c r="Y27" i="2"/>
  <c r="Y77" i="2"/>
  <c r="Y75" i="2"/>
  <c r="Y198" i="2"/>
  <c r="Y85" i="2"/>
  <c r="Y149" i="2"/>
  <c r="Y83" i="2"/>
  <c r="Y153" i="2"/>
  <c r="Y33" i="2"/>
  <c r="Y32" i="2"/>
  <c r="Y38" i="2"/>
  <c r="Y133" i="2"/>
  <c r="Y117" i="2"/>
  <c r="H151" i="2"/>
  <c r="H165" i="1" s="1"/>
  <c r="B152" i="2"/>
  <c r="BM144" i="2" a="1"/>
  <c r="BM144" i="2" s="1"/>
  <c r="AG174" i="2" l="1"/>
  <c r="AH148" i="2"/>
  <c r="AM147" i="2"/>
  <c r="R161" i="1" s="1"/>
  <c r="X2" i="2"/>
  <c r="Y2" i="2"/>
  <c r="AA2" i="2"/>
  <c r="I7" i="2"/>
  <c r="Z3" i="2" s="1"/>
  <c r="Z4" i="2" s="1"/>
  <c r="I21" i="1" s="1"/>
  <c r="J7" i="2"/>
  <c r="J5" i="2"/>
  <c r="I5" i="2"/>
  <c r="X3" i="2" s="1"/>
  <c r="J6" i="2"/>
  <c r="I6" i="2"/>
  <c r="Y3" i="2" s="1"/>
  <c r="I8" i="2"/>
  <c r="AA3" i="2" s="1"/>
  <c r="J8" i="2"/>
  <c r="T9" i="2" a="1"/>
  <c r="T9" i="2" s="1"/>
  <c r="AB1" i="2" s="1"/>
  <c r="H152" i="2"/>
  <c r="H166" i="1" s="1"/>
  <c r="B153" i="2"/>
  <c r="BM145" i="2" a="1"/>
  <c r="BM145" i="2" s="1"/>
  <c r="Y4" i="2" l="1"/>
  <c r="X4" i="2"/>
  <c r="AG175" i="2"/>
  <c r="AH149" i="2"/>
  <c r="AM148" i="2"/>
  <c r="R162" i="1" s="1"/>
  <c r="AA4" i="2"/>
  <c r="I22" i="1" s="1"/>
  <c r="AB197" i="2"/>
  <c r="AB178" i="2"/>
  <c r="AB154" i="2"/>
  <c r="AB152" i="2"/>
  <c r="AB166" i="2"/>
  <c r="AB7" i="2"/>
  <c r="AB92" i="2"/>
  <c r="AB93" i="2"/>
  <c r="AB72" i="2"/>
  <c r="AB173" i="2"/>
  <c r="AB128" i="2"/>
  <c r="AB83" i="2"/>
  <c r="AB12" i="2"/>
  <c r="AB188" i="2"/>
  <c r="AB48" i="2"/>
  <c r="AB158" i="2"/>
  <c r="AB156" i="2"/>
  <c r="AB25" i="2"/>
  <c r="AB185" i="2"/>
  <c r="AB45" i="2"/>
  <c r="AB133" i="2"/>
  <c r="AB100" i="2"/>
  <c r="AB115" i="2"/>
  <c r="AB120" i="2"/>
  <c r="AB189" i="2"/>
  <c r="AB109" i="2"/>
  <c r="AB70" i="2"/>
  <c r="AB96" i="2"/>
  <c r="AB82" i="2"/>
  <c r="AB30" i="2"/>
  <c r="AB37" i="2"/>
  <c r="AB112" i="2"/>
  <c r="AB139" i="2"/>
  <c r="AB144" i="2"/>
  <c r="AB59" i="2"/>
  <c r="AB146" i="2"/>
  <c r="AB175" i="2"/>
  <c r="AB52" i="2"/>
  <c r="AB153" i="2"/>
  <c r="AB119" i="2"/>
  <c r="AB69" i="2"/>
  <c r="AB145" i="2"/>
  <c r="AB56" i="2"/>
  <c r="AB104" i="2"/>
  <c r="AB68" i="2"/>
  <c r="AB22" i="2"/>
  <c r="AB134" i="2"/>
  <c r="AB50" i="2"/>
  <c r="AB121" i="2"/>
  <c r="AB170" i="2"/>
  <c r="AB148" i="2"/>
  <c r="AB9" i="2"/>
  <c r="AB74" i="2"/>
  <c r="AB169" i="2"/>
  <c r="AB179" i="2"/>
  <c r="AB20" i="2"/>
  <c r="AB201" i="2"/>
  <c r="AB159" i="2"/>
  <c r="AB187" i="2"/>
  <c r="AB64" i="2"/>
  <c r="AB32" i="2"/>
  <c r="AB103" i="2"/>
  <c r="AB110" i="2"/>
  <c r="AB89" i="2"/>
  <c r="AB67" i="2"/>
  <c r="AB167" i="2"/>
  <c r="AB26" i="2"/>
  <c r="AB160" i="2"/>
  <c r="AB150" i="2"/>
  <c r="AB107" i="2"/>
  <c r="AB141" i="2"/>
  <c r="AB90" i="2"/>
  <c r="AB155" i="2"/>
  <c r="AB24" i="2"/>
  <c r="AB168" i="2"/>
  <c r="AB163" i="2"/>
  <c r="AB137" i="2"/>
  <c r="AB35" i="2"/>
  <c r="AB99" i="2"/>
  <c r="AB15" i="2"/>
  <c r="AB55" i="2"/>
  <c r="AB33" i="2"/>
  <c r="AB111" i="2"/>
  <c r="AB180" i="2"/>
  <c r="AB46" i="2"/>
  <c r="AB172" i="2"/>
  <c r="AB11" i="2"/>
  <c r="AB136" i="2"/>
  <c r="AB124" i="2"/>
  <c r="AB51" i="2"/>
  <c r="AB76" i="2"/>
  <c r="AB86" i="2"/>
  <c r="AB73" i="2"/>
  <c r="AB75" i="2"/>
  <c r="AB18" i="2"/>
  <c r="AB36" i="2"/>
  <c r="AB16" i="2"/>
  <c r="AB87" i="2"/>
  <c r="AB143" i="2"/>
  <c r="AB171" i="2"/>
  <c r="AB140" i="2"/>
  <c r="AB6" i="2"/>
  <c r="AB29" i="2"/>
  <c r="AB142" i="2"/>
  <c r="AB181" i="2"/>
  <c r="AB98" i="2"/>
  <c r="AB105" i="2"/>
  <c r="AB125" i="2"/>
  <c r="AB61" i="2"/>
  <c r="AB60" i="2"/>
  <c r="AB191" i="2"/>
  <c r="AB79" i="2"/>
  <c r="AB49" i="2"/>
  <c r="AB95" i="2"/>
  <c r="AB200" i="2"/>
  <c r="AB34" i="2"/>
  <c r="AB54" i="2"/>
  <c r="AB176" i="2"/>
  <c r="AB165" i="2"/>
  <c r="AB42" i="2"/>
  <c r="AB132" i="2"/>
  <c r="AB186" i="2"/>
  <c r="AB126" i="2"/>
  <c r="AB81" i="2"/>
  <c r="AB65" i="2"/>
  <c r="AB151" i="2"/>
  <c r="AB164" i="2"/>
  <c r="AB184" i="2"/>
  <c r="AB114" i="2"/>
  <c r="AB194" i="2"/>
  <c r="AB47" i="2"/>
  <c r="AB21" i="2"/>
  <c r="AB193" i="2"/>
  <c r="AB8" i="2"/>
  <c r="AB113" i="2"/>
  <c r="AB192" i="2"/>
  <c r="AB38" i="2"/>
  <c r="AB91" i="2"/>
  <c r="AB122" i="2"/>
  <c r="AB157" i="2"/>
  <c r="AB118" i="2"/>
  <c r="AB102" i="2"/>
  <c r="AB17" i="2"/>
  <c r="AB43" i="2"/>
  <c r="AB177" i="2"/>
  <c r="AB63" i="2"/>
  <c r="AB183" i="2"/>
  <c r="AB41" i="2"/>
  <c r="AB62" i="2"/>
  <c r="AB138" i="2"/>
  <c r="AB44" i="2"/>
  <c r="AB14" i="2"/>
  <c r="AB161" i="2"/>
  <c r="AB39" i="2"/>
  <c r="AB19" i="2"/>
  <c r="AB195" i="2"/>
  <c r="AB10" i="2"/>
  <c r="AB117" i="2"/>
  <c r="AB77" i="2"/>
  <c r="AB147" i="2"/>
  <c r="AB127" i="2"/>
  <c r="AB97" i="2"/>
  <c r="AB101" i="2"/>
  <c r="AB190" i="2"/>
  <c r="AB66" i="2"/>
  <c r="AB27" i="2"/>
  <c r="AB94" i="2"/>
  <c r="AB199" i="2"/>
  <c r="AB129" i="2"/>
  <c r="AB116" i="2"/>
  <c r="AB84" i="2"/>
  <c r="AB108" i="2"/>
  <c r="AB196" i="2"/>
  <c r="AB88" i="2"/>
  <c r="AB131" i="2"/>
  <c r="AB182" i="2"/>
  <c r="AB23" i="2"/>
  <c r="AB58" i="2"/>
  <c r="AB198" i="2"/>
  <c r="AB78" i="2"/>
  <c r="AB149" i="2"/>
  <c r="AB135" i="2"/>
  <c r="AB28" i="2"/>
  <c r="AB57" i="2"/>
  <c r="AB31" i="2"/>
  <c r="AB162" i="2"/>
  <c r="AB71" i="2"/>
  <c r="AB80" i="2"/>
  <c r="AB174" i="2"/>
  <c r="AB40" i="2"/>
  <c r="AB123" i="2"/>
  <c r="AB53" i="2"/>
  <c r="AB85" i="2"/>
  <c r="AB106" i="2"/>
  <c r="AB13" i="2"/>
  <c r="AB130" i="2"/>
  <c r="T10" i="2" a="1"/>
  <c r="T10" i="2" s="1"/>
  <c r="AC1" i="2" s="1"/>
  <c r="H153" i="2"/>
  <c r="H167" i="1" s="1"/>
  <c r="B154" i="2"/>
  <c r="BM146" i="2" a="1"/>
  <c r="BM146" i="2" s="1"/>
  <c r="I20" i="1" l="1"/>
  <c r="AH150" i="2"/>
  <c r="AM149" i="2"/>
  <c r="R163" i="1" s="1"/>
  <c r="AG176" i="2"/>
  <c r="AB2" i="2"/>
  <c r="I9" i="2" s="1"/>
  <c r="AB3" i="2" s="1"/>
  <c r="AB4" i="2" s="1"/>
  <c r="I23" i="1" s="1"/>
  <c r="T11" i="2" a="1"/>
  <c r="T11" i="2" s="1"/>
  <c r="AD1" i="2" s="1"/>
  <c r="AD79" i="2" s="1"/>
  <c r="AC90" i="2"/>
  <c r="AC129" i="2"/>
  <c r="AC83" i="2"/>
  <c r="AC85" i="2"/>
  <c r="AC199" i="2"/>
  <c r="AC97" i="2"/>
  <c r="AC170" i="2"/>
  <c r="AC72" i="2"/>
  <c r="AC151" i="2"/>
  <c r="AC173" i="2"/>
  <c r="AC168" i="2"/>
  <c r="AC106" i="2"/>
  <c r="AC99" i="2"/>
  <c r="AC157" i="2"/>
  <c r="AC108" i="2"/>
  <c r="AC166" i="2"/>
  <c r="AC191" i="2"/>
  <c r="AC128" i="2"/>
  <c r="AC89" i="2"/>
  <c r="AC121" i="2"/>
  <c r="AC95" i="2"/>
  <c r="AC143" i="2"/>
  <c r="AC132" i="2"/>
  <c r="AC93" i="2"/>
  <c r="AC71" i="2"/>
  <c r="AC137" i="2"/>
  <c r="AC24" i="2"/>
  <c r="AC113" i="2"/>
  <c r="AC63" i="2"/>
  <c r="AC18" i="2"/>
  <c r="AC46" i="2"/>
  <c r="AC78" i="2"/>
  <c r="AC67" i="2"/>
  <c r="AC160" i="2"/>
  <c r="AC185" i="2"/>
  <c r="AC114" i="2"/>
  <c r="AC29" i="2"/>
  <c r="AC116" i="2"/>
  <c r="AC82" i="2"/>
  <c r="AC118" i="2"/>
  <c r="AC92" i="2"/>
  <c r="AC48" i="2"/>
  <c r="AC12" i="2"/>
  <c r="AC30" i="2"/>
  <c r="AC109" i="2"/>
  <c r="AC19" i="2"/>
  <c r="AC80" i="2"/>
  <c r="AC50" i="2"/>
  <c r="AC101" i="2"/>
  <c r="AC162" i="2"/>
  <c r="AC91" i="2"/>
  <c r="AC122" i="2"/>
  <c r="AC148" i="2"/>
  <c r="AC87" i="2"/>
  <c r="AC141" i="2"/>
  <c r="AC115" i="2"/>
  <c r="AC154" i="2"/>
  <c r="AC139" i="2"/>
  <c r="AC7" i="2"/>
  <c r="AC172" i="2"/>
  <c r="AC167" i="2"/>
  <c r="AC174" i="2"/>
  <c r="AC136" i="2"/>
  <c r="AC182" i="2"/>
  <c r="AC38" i="2"/>
  <c r="AC20" i="2"/>
  <c r="AC142" i="2"/>
  <c r="AC13" i="2"/>
  <c r="AC181" i="2"/>
  <c r="AC194" i="2"/>
  <c r="AC124" i="2"/>
  <c r="AC183" i="2"/>
  <c r="AC22" i="2"/>
  <c r="AC195" i="2"/>
  <c r="AC37" i="2"/>
  <c r="AC192" i="2"/>
  <c r="AC140" i="2"/>
  <c r="AC94" i="2"/>
  <c r="AC73" i="2"/>
  <c r="AC100" i="2"/>
  <c r="AC43" i="2"/>
  <c r="AC149" i="2"/>
  <c r="AC33" i="2"/>
  <c r="AC107" i="2"/>
  <c r="AC165" i="2"/>
  <c r="AC176" i="2"/>
  <c r="AC159" i="2"/>
  <c r="AC153" i="2"/>
  <c r="AC158" i="2"/>
  <c r="AC120" i="2"/>
  <c r="AC103" i="2"/>
  <c r="AC177" i="2"/>
  <c r="AC88" i="2"/>
  <c r="AC126" i="2"/>
  <c r="AC65" i="2"/>
  <c r="AC6" i="2"/>
  <c r="AC134" i="2"/>
  <c r="AC79" i="2"/>
  <c r="AC11" i="2"/>
  <c r="AC58" i="2"/>
  <c r="AC75" i="2"/>
  <c r="AC201" i="2"/>
  <c r="AC197" i="2"/>
  <c r="AC135" i="2"/>
  <c r="AC198" i="2"/>
  <c r="AC119" i="2"/>
  <c r="AC178" i="2"/>
  <c r="AC36" i="2"/>
  <c r="AC180" i="2"/>
  <c r="AC74" i="2"/>
  <c r="AC70" i="2"/>
  <c r="AC8" i="2"/>
  <c r="AC196" i="2"/>
  <c r="AC39" i="2"/>
  <c r="AC15" i="2"/>
  <c r="AC163" i="2"/>
  <c r="AC186" i="2"/>
  <c r="AC147" i="2"/>
  <c r="AC9" i="2"/>
  <c r="AC86" i="2"/>
  <c r="AC54" i="2"/>
  <c r="AC77" i="2"/>
  <c r="AC131" i="2"/>
  <c r="AC184" i="2"/>
  <c r="AC164" i="2"/>
  <c r="AC189" i="2"/>
  <c r="AC51" i="2"/>
  <c r="AC150" i="2"/>
  <c r="AC144" i="2"/>
  <c r="AC190" i="2"/>
  <c r="AC127" i="2"/>
  <c r="AC104" i="2"/>
  <c r="AC62" i="2"/>
  <c r="AC138" i="2"/>
  <c r="AC169" i="2"/>
  <c r="AC188" i="2"/>
  <c r="AC84" i="2"/>
  <c r="AC64" i="2"/>
  <c r="AC60" i="2"/>
  <c r="AC23" i="2"/>
  <c r="AC110" i="2"/>
  <c r="AC130" i="2"/>
  <c r="AC133" i="2"/>
  <c r="AC26" i="2"/>
  <c r="AC27" i="2"/>
  <c r="AC200" i="2"/>
  <c r="AC44" i="2"/>
  <c r="AC14" i="2"/>
  <c r="AC28" i="2"/>
  <c r="AC61" i="2"/>
  <c r="AC17" i="2"/>
  <c r="AC98" i="2"/>
  <c r="AC68" i="2"/>
  <c r="AC41" i="2"/>
  <c r="AC47" i="2"/>
  <c r="AC10" i="2"/>
  <c r="AC111" i="2"/>
  <c r="AC76" i="2"/>
  <c r="AC21" i="2"/>
  <c r="AC96" i="2"/>
  <c r="AC193" i="2"/>
  <c r="AC32" i="2"/>
  <c r="AC16" i="2"/>
  <c r="AC34" i="2"/>
  <c r="AC56" i="2"/>
  <c r="AC123" i="2"/>
  <c r="AC53" i="2"/>
  <c r="AC156" i="2"/>
  <c r="AC59" i="2"/>
  <c r="AC155" i="2"/>
  <c r="AC152" i="2"/>
  <c r="AC49" i="2"/>
  <c r="AC187" i="2"/>
  <c r="AC66" i="2"/>
  <c r="AC117" i="2"/>
  <c r="AC81" i="2"/>
  <c r="AC45" i="2"/>
  <c r="AC175" i="2"/>
  <c r="AC171" i="2"/>
  <c r="AC105" i="2"/>
  <c r="AC35" i="2"/>
  <c r="AC145" i="2"/>
  <c r="AC40" i="2"/>
  <c r="AC146" i="2"/>
  <c r="AC52" i="2"/>
  <c r="AC55" i="2"/>
  <c r="AC31" i="2"/>
  <c r="AC161" i="2"/>
  <c r="AC25" i="2"/>
  <c r="AC125" i="2"/>
  <c r="AC57" i="2"/>
  <c r="AC102" i="2"/>
  <c r="AC179" i="2"/>
  <c r="AC42" i="2"/>
  <c r="AC112" i="2"/>
  <c r="AC69" i="2"/>
  <c r="T12" i="2" a="1"/>
  <c r="T12" i="2" s="1"/>
  <c r="T13" i="2" s="1" a="1"/>
  <c r="T13" i="2" s="1"/>
  <c r="T14" i="2" s="1" a="1"/>
  <c r="T14" i="2" s="1"/>
  <c r="T15" i="2" s="1" a="1"/>
  <c r="T15" i="2" s="1"/>
  <c r="T16" i="2" s="1" a="1"/>
  <c r="T16" i="2" s="1"/>
  <c r="T17" i="2" s="1" a="1"/>
  <c r="T17" i="2" s="1"/>
  <c r="T18" i="2" s="1" a="1"/>
  <c r="T18" i="2" s="1"/>
  <c r="T19" i="2" s="1" a="1"/>
  <c r="T19" i="2" s="1"/>
  <c r="T20" i="2" s="1" a="1"/>
  <c r="T20" i="2" s="1"/>
  <c r="T21" i="2" s="1" a="1"/>
  <c r="T21" i="2" s="1"/>
  <c r="T22" i="2" s="1" a="1"/>
  <c r="T22" i="2" s="1"/>
  <c r="T23" i="2" s="1" a="1"/>
  <c r="T23" i="2" s="1"/>
  <c r="T24" i="2" s="1" a="1"/>
  <c r="T24" i="2" s="1"/>
  <c r="T25" i="2" s="1" a="1"/>
  <c r="T25" i="2" s="1"/>
  <c r="T26" i="2" s="1" a="1"/>
  <c r="T26" i="2" s="1"/>
  <c r="T27" i="2" s="1" a="1"/>
  <c r="T27" i="2" s="1"/>
  <c r="T28" i="2" s="1" a="1"/>
  <c r="T28" i="2" s="1"/>
  <c r="T29" i="2" s="1" a="1"/>
  <c r="T29" i="2" s="1"/>
  <c r="T30" i="2" s="1" a="1"/>
  <c r="T30" i="2" s="1"/>
  <c r="T31" i="2" s="1" a="1"/>
  <c r="T31" i="2" s="1"/>
  <c r="T32" i="2" s="1" a="1"/>
  <c r="T32" i="2" s="1"/>
  <c r="T33" i="2" s="1" a="1"/>
  <c r="T33" i="2" s="1"/>
  <c r="T34" i="2" s="1" a="1"/>
  <c r="T34" i="2" s="1"/>
  <c r="T35" i="2" s="1" a="1"/>
  <c r="T35" i="2" s="1"/>
  <c r="T36" i="2" s="1" a="1"/>
  <c r="T36" i="2" s="1"/>
  <c r="T37" i="2" s="1" a="1"/>
  <c r="T37" i="2" s="1"/>
  <c r="T38" i="2" s="1" a="1"/>
  <c r="T38" i="2" s="1"/>
  <c r="T39" i="2" s="1" a="1"/>
  <c r="T39" i="2" s="1"/>
  <c r="T40" i="2" s="1" a="1"/>
  <c r="T40" i="2" s="1"/>
  <c r="T41" i="2" s="1" a="1"/>
  <c r="T41" i="2" s="1"/>
  <c r="T42" i="2" s="1" a="1"/>
  <c r="T42" i="2" s="1"/>
  <c r="T43" i="2" s="1" a="1"/>
  <c r="T43" i="2" s="1"/>
  <c r="T44" i="2" s="1" a="1"/>
  <c r="T44" i="2" s="1"/>
  <c r="T45" i="2" s="1" a="1"/>
  <c r="T45" i="2" s="1"/>
  <c r="T46" i="2" s="1" a="1"/>
  <c r="T46" i="2" s="1"/>
  <c r="T47" i="2" s="1" a="1"/>
  <c r="T47" i="2" s="1"/>
  <c r="T48" i="2" s="1" a="1"/>
  <c r="T48" i="2" s="1"/>
  <c r="T49" i="2" s="1" a="1"/>
  <c r="T49" i="2" s="1"/>
  <c r="T50" i="2" s="1" a="1"/>
  <c r="T50" i="2" s="1"/>
  <c r="T51" i="2" s="1" a="1"/>
  <c r="T51" i="2" s="1"/>
  <c r="T52" i="2" s="1" a="1"/>
  <c r="T52" i="2" s="1"/>
  <c r="T53" i="2" s="1" a="1"/>
  <c r="T53" i="2" s="1"/>
  <c r="T54" i="2" s="1" a="1"/>
  <c r="T54" i="2" s="1"/>
  <c r="T55" i="2" s="1" a="1"/>
  <c r="T55" i="2" s="1"/>
  <c r="T56" i="2" s="1" a="1"/>
  <c r="T56" i="2" s="1"/>
  <c r="T57" i="2" s="1" a="1"/>
  <c r="T57" i="2" s="1"/>
  <c r="T58" i="2" s="1" a="1"/>
  <c r="T58" i="2" s="1"/>
  <c r="T59" i="2" s="1" a="1"/>
  <c r="T59" i="2" s="1"/>
  <c r="T60" i="2" s="1" a="1"/>
  <c r="T60" i="2" s="1"/>
  <c r="T61" i="2" s="1" a="1"/>
  <c r="T61" i="2" s="1"/>
  <c r="T62" i="2" s="1" a="1"/>
  <c r="T62" i="2" s="1"/>
  <c r="T63" i="2" s="1" a="1"/>
  <c r="T63" i="2" s="1"/>
  <c r="T64" i="2" s="1" a="1"/>
  <c r="T64" i="2" s="1"/>
  <c r="T65" i="2" s="1" a="1"/>
  <c r="T65" i="2" s="1"/>
  <c r="T66" i="2" s="1" a="1"/>
  <c r="T66" i="2" s="1"/>
  <c r="T67" i="2" s="1" a="1"/>
  <c r="T67" i="2" s="1"/>
  <c r="T68" i="2" s="1" a="1"/>
  <c r="T68" i="2" s="1"/>
  <c r="T69" i="2" s="1" a="1"/>
  <c r="T69" i="2" s="1"/>
  <c r="T70" i="2" s="1" a="1"/>
  <c r="T70" i="2" s="1"/>
  <c r="T71" i="2" s="1" a="1"/>
  <c r="T71" i="2" s="1"/>
  <c r="T72" i="2" s="1" a="1"/>
  <c r="T72" i="2" s="1"/>
  <c r="T73" i="2" s="1" a="1"/>
  <c r="T73" i="2" s="1"/>
  <c r="T74" i="2" s="1" a="1"/>
  <c r="T74" i="2" s="1"/>
  <c r="T75" i="2" s="1" a="1"/>
  <c r="T75" i="2" s="1"/>
  <c r="T76" i="2" s="1" a="1"/>
  <c r="T76" i="2" s="1"/>
  <c r="T77" i="2" s="1" a="1"/>
  <c r="T77" i="2" s="1"/>
  <c r="T78" i="2" s="1" a="1"/>
  <c r="T78" i="2" s="1"/>
  <c r="T79" i="2" s="1" a="1"/>
  <c r="T79" i="2" s="1"/>
  <c r="T80" i="2" s="1" a="1"/>
  <c r="T80" i="2" s="1"/>
  <c r="T81" i="2" s="1" a="1"/>
  <c r="T81" i="2" s="1"/>
  <c r="T82" i="2" s="1" a="1"/>
  <c r="T82" i="2" s="1"/>
  <c r="T83" i="2" s="1" a="1"/>
  <c r="T83" i="2" s="1"/>
  <c r="T84" i="2" s="1" a="1"/>
  <c r="T84" i="2" s="1"/>
  <c r="T85" i="2" s="1" a="1"/>
  <c r="T85" i="2" s="1"/>
  <c r="T86" i="2" s="1" a="1"/>
  <c r="T86" i="2" s="1"/>
  <c r="T87" i="2" s="1" a="1"/>
  <c r="T87" i="2" s="1"/>
  <c r="T88" i="2" s="1" a="1"/>
  <c r="T88" i="2" s="1"/>
  <c r="T89" i="2" s="1" a="1"/>
  <c r="T89" i="2" s="1"/>
  <c r="T90" i="2" s="1" a="1"/>
  <c r="T90" i="2" s="1"/>
  <c r="T91" i="2" s="1" a="1"/>
  <c r="T91" i="2" s="1"/>
  <c r="T92" i="2" s="1" a="1"/>
  <c r="T92" i="2" s="1"/>
  <c r="T93" i="2" s="1" a="1"/>
  <c r="T93" i="2" s="1"/>
  <c r="T94" i="2" s="1" a="1"/>
  <c r="T94" i="2" s="1"/>
  <c r="T95" i="2" s="1" a="1"/>
  <c r="T95" i="2" s="1"/>
  <c r="T96" i="2" s="1" a="1"/>
  <c r="T96" i="2" s="1"/>
  <c r="T97" i="2" s="1" a="1"/>
  <c r="T97" i="2" s="1"/>
  <c r="T98" i="2" s="1" a="1"/>
  <c r="T98" i="2" s="1"/>
  <c r="T99" i="2" s="1" a="1"/>
  <c r="T99" i="2" s="1"/>
  <c r="T100" i="2" s="1" a="1"/>
  <c r="T100" i="2" s="1"/>
  <c r="T101" i="2" s="1" a="1"/>
  <c r="T101" i="2" s="1"/>
  <c r="T102" i="2" s="1" a="1"/>
  <c r="T102" i="2" s="1"/>
  <c r="T103" i="2" s="1" a="1"/>
  <c r="T103" i="2" s="1"/>
  <c r="T104" i="2" s="1" a="1"/>
  <c r="T104" i="2" s="1"/>
  <c r="T105" i="2" s="1" a="1"/>
  <c r="T105" i="2" s="1"/>
  <c r="T106" i="2" s="1" a="1"/>
  <c r="T106" i="2" s="1"/>
  <c r="T107" i="2" s="1" a="1"/>
  <c r="T107" i="2" s="1"/>
  <c r="T108" i="2" s="1" a="1"/>
  <c r="T108" i="2" s="1"/>
  <c r="T109" i="2" s="1" a="1"/>
  <c r="T109" i="2" s="1"/>
  <c r="T110" i="2" s="1" a="1"/>
  <c r="T110" i="2" s="1"/>
  <c r="T111" i="2" s="1" a="1"/>
  <c r="T111" i="2" s="1"/>
  <c r="T112" i="2" s="1" a="1"/>
  <c r="T112" i="2" s="1"/>
  <c r="T113" i="2" s="1" a="1"/>
  <c r="T113" i="2" s="1"/>
  <c r="T114" i="2" s="1" a="1"/>
  <c r="T114" i="2" s="1"/>
  <c r="T115" i="2" s="1" a="1"/>
  <c r="T115" i="2" s="1"/>
  <c r="T116" i="2" s="1" a="1"/>
  <c r="T116" i="2" s="1"/>
  <c r="T117" i="2" s="1" a="1"/>
  <c r="T117" i="2" s="1"/>
  <c r="T118" i="2" s="1" a="1"/>
  <c r="T118" i="2" s="1"/>
  <c r="T119" i="2" s="1" a="1"/>
  <c r="T119" i="2" s="1"/>
  <c r="T120" i="2" s="1" a="1"/>
  <c r="T120" i="2" s="1"/>
  <c r="T121" i="2" s="1" a="1"/>
  <c r="T121" i="2" s="1"/>
  <c r="T122" i="2" s="1" a="1"/>
  <c r="T122" i="2" s="1"/>
  <c r="T123" i="2" s="1" a="1"/>
  <c r="T123" i="2" s="1"/>
  <c r="T124" i="2" s="1" a="1"/>
  <c r="T124" i="2" s="1"/>
  <c r="T125" i="2" s="1" a="1"/>
  <c r="T125" i="2" s="1"/>
  <c r="T126" i="2" s="1" a="1"/>
  <c r="T126" i="2" s="1"/>
  <c r="T127" i="2" s="1" a="1"/>
  <c r="T127" i="2" s="1"/>
  <c r="T128" i="2" s="1" a="1"/>
  <c r="T128" i="2" s="1"/>
  <c r="T129" i="2" s="1" a="1"/>
  <c r="T129" i="2" s="1"/>
  <c r="T130" i="2" s="1" a="1"/>
  <c r="T130" i="2" s="1"/>
  <c r="T131" i="2" s="1" a="1"/>
  <c r="T131" i="2" s="1"/>
  <c r="T132" i="2" s="1" a="1"/>
  <c r="T132" i="2" s="1"/>
  <c r="T133" i="2" s="1" a="1"/>
  <c r="T133" i="2" s="1"/>
  <c r="T134" i="2" s="1" a="1"/>
  <c r="T134" i="2" s="1"/>
  <c r="T135" i="2" s="1" a="1"/>
  <c r="T135" i="2" s="1"/>
  <c r="T136" i="2" s="1" a="1"/>
  <c r="T136" i="2" s="1"/>
  <c r="T137" i="2" s="1" a="1"/>
  <c r="T137" i="2" s="1"/>
  <c r="T138" i="2" s="1" a="1"/>
  <c r="T138" i="2" s="1"/>
  <c r="T139" i="2" s="1" a="1"/>
  <c r="T139" i="2" s="1"/>
  <c r="T140" i="2" s="1" a="1"/>
  <c r="T140" i="2" s="1"/>
  <c r="T141" i="2" s="1" a="1"/>
  <c r="T141" i="2" s="1"/>
  <c r="T142" i="2" s="1" a="1"/>
  <c r="T142" i="2" s="1"/>
  <c r="T143" i="2" s="1" a="1"/>
  <c r="T143" i="2" s="1"/>
  <c r="T144" i="2" s="1" a="1"/>
  <c r="T144" i="2" s="1"/>
  <c r="T145" i="2" s="1" a="1"/>
  <c r="T145" i="2" s="1"/>
  <c r="T146" i="2" s="1" a="1"/>
  <c r="T146" i="2" s="1"/>
  <c r="T147" i="2" s="1" a="1"/>
  <c r="T147" i="2" s="1"/>
  <c r="T148" i="2" s="1" a="1"/>
  <c r="T148" i="2" s="1"/>
  <c r="T149" i="2" s="1" a="1"/>
  <c r="T149" i="2" s="1"/>
  <c r="T150" i="2" s="1" a="1"/>
  <c r="T150" i="2" s="1"/>
  <c r="T151" i="2" s="1" a="1"/>
  <c r="T151" i="2" s="1"/>
  <c r="T152" i="2" s="1" a="1"/>
  <c r="T152" i="2" s="1"/>
  <c r="T153" i="2" s="1" a="1"/>
  <c r="T153" i="2" s="1"/>
  <c r="T154" i="2" s="1" a="1"/>
  <c r="T154" i="2" s="1"/>
  <c r="T155" i="2" s="1" a="1"/>
  <c r="T155" i="2" s="1"/>
  <c r="T156" i="2" s="1" a="1"/>
  <c r="T156" i="2" s="1"/>
  <c r="T157" i="2" s="1" a="1"/>
  <c r="T157" i="2" s="1"/>
  <c r="T158" i="2" s="1" a="1"/>
  <c r="T158" i="2" s="1"/>
  <c r="T159" i="2" s="1" a="1"/>
  <c r="T159" i="2" s="1"/>
  <c r="T160" i="2" s="1" a="1"/>
  <c r="T160" i="2" s="1"/>
  <c r="T161" i="2" s="1" a="1"/>
  <c r="T161" i="2" s="1"/>
  <c r="T162" i="2" s="1" a="1"/>
  <c r="T162" i="2" s="1"/>
  <c r="T163" i="2" s="1" a="1"/>
  <c r="T163" i="2" s="1"/>
  <c r="T164" i="2" s="1" a="1"/>
  <c r="T164" i="2" s="1"/>
  <c r="T165" i="2" s="1" a="1"/>
  <c r="T165" i="2" s="1"/>
  <c r="T166" i="2" s="1" a="1"/>
  <c r="T166" i="2" s="1"/>
  <c r="T167" i="2" s="1" a="1"/>
  <c r="T167" i="2" s="1"/>
  <c r="T168" i="2" s="1" a="1"/>
  <c r="T168" i="2" s="1"/>
  <c r="T169" i="2" s="1" a="1"/>
  <c r="T169" i="2" s="1"/>
  <c r="T170" i="2" s="1" a="1"/>
  <c r="T170" i="2" s="1"/>
  <c r="T171" i="2" s="1" a="1"/>
  <c r="T171" i="2" s="1"/>
  <c r="T172" i="2" s="1" a="1"/>
  <c r="T172" i="2" s="1"/>
  <c r="T173" i="2" s="1" a="1"/>
  <c r="T173" i="2" s="1"/>
  <c r="T174" i="2" s="1" a="1"/>
  <c r="T174" i="2" s="1"/>
  <c r="T175" i="2" s="1" a="1"/>
  <c r="T175" i="2" s="1"/>
  <c r="T176" i="2" s="1" a="1"/>
  <c r="T176" i="2" s="1"/>
  <c r="T177" i="2" s="1" a="1"/>
  <c r="T177" i="2" s="1"/>
  <c r="T178" i="2" s="1" a="1"/>
  <c r="T178" i="2" s="1"/>
  <c r="T179" i="2" s="1" a="1"/>
  <c r="T179" i="2" s="1"/>
  <c r="T180" i="2" s="1" a="1"/>
  <c r="T180" i="2" s="1"/>
  <c r="T181" i="2" s="1" a="1"/>
  <c r="T181" i="2" s="1"/>
  <c r="T182" i="2" s="1" a="1"/>
  <c r="T182" i="2" s="1"/>
  <c r="T183" i="2" s="1" a="1"/>
  <c r="T183" i="2" s="1"/>
  <c r="T184" i="2" s="1" a="1"/>
  <c r="T184" i="2" s="1"/>
  <c r="T185" i="2" s="1" a="1"/>
  <c r="T185" i="2" s="1"/>
  <c r="T186" i="2" s="1" a="1"/>
  <c r="T186" i="2" s="1"/>
  <c r="T187" i="2" s="1" a="1"/>
  <c r="T187" i="2" s="1"/>
  <c r="T188" i="2" s="1" a="1"/>
  <c r="T188" i="2" s="1"/>
  <c r="T189" i="2" s="1" a="1"/>
  <c r="T189" i="2" s="1"/>
  <c r="T190" i="2" s="1" a="1"/>
  <c r="T190" i="2" s="1"/>
  <c r="T191" i="2" s="1" a="1"/>
  <c r="T191" i="2" s="1"/>
  <c r="T192" i="2" s="1" a="1"/>
  <c r="T192" i="2" s="1"/>
  <c r="T193" i="2" s="1" a="1"/>
  <c r="T193" i="2" s="1"/>
  <c r="T194" i="2" s="1" a="1"/>
  <c r="T194" i="2" s="1"/>
  <c r="T195" i="2" s="1" a="1"/>
  <c r="T195" i="2" s="1"/>
  <c r="T196" i="2" s="1" a="1"/>
  <c r="T196" i="2" s="1"/>
  <c r="T197" i="2" s="1" a="1"/>
  <c r="T197" i="2" s="1"/>
  <c r="T198" i="2" s="1" a="1"/>
  <c r="T198" i="2" s="1"/>
  <c r="T199" i="2" s="1" a="1"/>
  <c r="T199" i="2" s="1"/>
  <c r="T200" i="2" s="1" a="1"/>
  <c r="T200" i="2" s="1"/>
  <c r="T201" i="2" s="1" a="1"/>
  <c r="T201" i="2" s="1"/>
  <c r="H154" i="2"/>
  <c r="H168" i="1" s="1"/>
  <c r="B155" i="2"/>
  <c r="I154" i="2"/>
  <c r="BM147" i="2" a="1"/>
  <c r="BM147" i="2" s="1"/>
  <c r="AD186" i="2" l="1"/>
  <c r="I19" i="1"/>
  <c r="AG177" i="2"/>
  <c r="AH151" i="2"/>
  <c r="AM150" i="2"/>
  <c r="R164" i="1" s="1"/>
  <c r="AD151" i="2"/>
  <c r="AD67" i="2"/>
  <c r="AD199" i="2"/>
  <c r="AD150" i="2"/>
  <c r="AD85" i="2"/>
  <c r="AD152" i="2"/>
  <c r="AD154" i="2"/>
  <c r="AD51" i="2"/>
  <c r="AD56" i="2"/>
  <c r="AD126" i="2"/>
  <c r="AD167" i="2"/>
  <c r="AD169" i="2"/>
  <c r="AD162" i="2"/>
  <c r="AD122" i="2"/>
  <c r="AD123" i="2"/>
  <c r="AD176" i="2"/>
  <c r="AD77" i="2"/>
  <c r="AD17" i="2"/>
  <c r="AD109" i="2"/>
  <c r="AD194" i="2"/>
  <c r="AD30" i="2"/>
  <c r="AD127" i="2"/>
  <c r="J9" i="2"/>
  <c r="AC2" i="2"/>
  <c r="AD66" i="2"/>
  <c r="AD44" i="2"/>
  <c r="AD138" i="2"/>
  <c r="AD78" i="2"/>
  <c r="AD187" i="2"/>
  <c r="AD28" i="2"/>
  <c r="AD65" i="2"/>
  <c r="AD63" i="2"/>
  <c r="AD39" i="2"/>
  <c r="AD40" i="2"/>
  <c r="AD156" i="2"/>
  <c r="AD163" i="2"/>
  <c r="AD80" i="2"/>
  <c r="AD201" i="2"/>
  <c r="AD116" i="2"/>
  <c r="AD33" i="2"/>
  <c r="AD133" i="2"/>
  <c r="AD171" i="2"/>
  <c r="AD15" i="2"/>
  <c r="AD106" i="2"/>
  <c r="AD61" i="2"/>
  <c r="AD13" i="2"/>
  <c r="AD38" i="2"/>
  <c r="I152" i="2"/>
  <c r="I151" i="2"/>
  <c r="I149" i="2"/>
  <c r="AD146" i="2"/>
  <c r="AD7" i="2"/>
  <c r="AD88" i="2"/>
  <c r="AD100" i="2"/>
  <c r="AD57" i="2"/>
  <c r="AD134" i="2"/>
  <c r="AD158" i="2"/>
  <c r="AD46" i="2"/>
  <c r="AD144" i="2"/>
  <c r="AD117" i="2"/>
  <c r="AD47" i="2"/>
  <c r="AD172" i="2"/>
  <c r="AD105" i="2"/>
  <c r="AD149" i="2"/>
  <c r="AD108" i="2"/>
  <c r="AD95" i="2"/>
  <c r="AD87" i="2"/>
  <c r="AD10" i="2"/>
  <c r="AD81" i="2"/>
  <c r="AD189" i="2"/>
  <c r="AD82" i="2"/>
  <c r="AD91" i="2"/>
  <c r="AD64" i="2"/>
  <c r="AD58" i="2"/>
  <c r="AD129" i="2"/>
  <c r="AD130" i="2"/>
  <c r="AD35" i="2"/>
  <c r="AD41" i="2"/>
  <c r="AD173" i="2"/>
  <c r="AD20" i="2"/>
  <c r="AD165" i="2"/>
  <c r="AD31" i="2"/>
  <c r="AD198" i="2"/>
  <c r="AD166" i="2"/>
  <c r="AD55" i="2"/>
  <c r="AD48" i="2"/>
  <c r="AD125" i="2"/>
  <c r="AD75" i="2"/>
  <c r="AD197" i="2"/>
  <c r="AD83" i="2"/>
  <c r="AD175" i="2"/>
  <c r="AD107" i="2"/>
  <c r="AD193" i="2"/>
  <c r="AD43" i="2"/>
  <c r="AD101" i="2"/>
  <c r="AD12" i="2"/>
  <c r="I153" i="2"/>
  <c r="AD59" i="2"/>
  <c r="AD159" i="2"/>
  <c r="AD29" i="2"/>
  <c r="AD73" i="2"/>
  <c r="AD157" i="2"/>
  <c r="AD97" i="2"/>
  <c r="AD121" i="2"/>
  <c r="AD14" i="2"/>
  <c r="AD112" i="2"/>
  <c r="AD195" i="2"/>
  <c r="AD62" i="2"/>
  <c r="AD128" i="2"/>
  <c r="AD84" i="2"/>
  <c r="AD180" i="2"/>
  <c r="AD21" i="2"/>
  <c r="AD102" i="2"/>
  <c r="AD27" i="2"/>
  <c r="AD136" i="2"/>
  <c r="AD104" i="2"/>
  <c r="AD153" i="2"/>
  <c r="AD23" i="2"/>
  <c r="AD160" i="2"/>
  <c r="AD191" i="2"/>
  <c r="AD148" i="2"/>
  <c r="AD76" i="2"/>
  <c r="AD9" i="2"/>
  <c r="AD115" i="2"/>
  <c r="AD164" i="2"/>
  <c r="AD71" i="2"/>
  <c r="AD114" i="2"/>
  <c r="AD94" i="2"/>
  <c r="AD200" i="2"/>
  <c r="AD182" i="2"/>
  <c r="AD183" i="2"/>
  <c r="AD74" i="2"/>
  <c r="AD19" i="2"/>
  <c r="AD50" i="2"/>
  <c r="AD54" i="2"/>
  <c r="AD118" i="2"/>
  <c r="AD26" i="2"/>
  <c r="AD137" i="2"/>
  <c r="AD86" i="2"/>
  <c r="AD37" i="2"/>
  <c r="AD135" i="2"/>
  <c r="AD90" i="2"/>
  <c r="AD140" i="2"/>
  <c r="AD147" i="2"/>
  <c r="AD168" i="2"/>
  <c r="AD96" i="2"/>
  <c r="AD113" i="2"/>
  <c r="AD6" i="2"/>
  <c r="AD185" i="2"/>
  <c r="AD103" i="2"/>
  <c r="AD181" i="2"/>
  <c r="AD53" i="2"/>
  <c r="AD119" i="2"/>
  <c r="AD177" i="2"/>
  <c r="AD18" i="2"/>
  <c r="AD34" i="2"/>
  <c r="AD141" i="2"/>
  <c r="AD32" i="2"/>
  <c r="AD98" i="2"/>
  <c r="AD174" i="2"/>
  <c r="AD42" i="2"/>
  <c r="AD11" i="2"/>
  <c r="AD69" i="2"/>
  <c r="AD25" i="2"/>
  <c r="AD131" i="2"/>
  <c r="AD24" i="2"/>
  <c r="AD192" i="2"/>
  <c r="AD145" i="2"/>
  <c r="AD179" i="2"/>
  <c r="AD132" i="2"/>
  <c r="AD111" i="2"/>
  <c r="AD89" i="2"/>
  <c r="AD49" i="2"/>
  <c r="AD184" i="2"/>
  <c r="AD110" i="2"/>
  <c r="AD170" i="2"/>
  <c r="AD139" i="2"/>
  <c r="AD155" i="2"/>
  <c r="AD188" i="2"/>
  <c r="AD92" i="2"/>
  <c r="AD16" i="2"/>
  <c r="AD178" i="2"/>
  <c r="AD142" i="2"/>
  <c r="AD52" i="2"/>
  <c r="AD60" i="2"/>
  <c r="AD45" i="2"/>
  <c r="AD99" i="2"/>
  <c r="AD70" i="2"/>
  <c r="AD8" i="2"/>
  <c r="AD120" i="2"/>
  <c r="AD196" i="2"/>
  <c r="AD36" i="2"/>
  <c r="AD68" i="2"/>
  <c r="AD72" i="2"/>
  <c r="AD22" i="2"/>
  <c r="AD93" i="2"/>
  <c r="AD124" i="2"/>
  <c r="AD161" i="2"/>
  <c r="AD190" i="2"/>
  <c r="AD143" i="2"/>
  <c r="H155" i="2"/>
  <c r="H169" i="1" s="1"/>
  <c r="B156" i="2"/>
  <c r="I155" i="2"/>
  <c r="BM148" i="2" a="1"/>
  <c r="BM148" i="2" s="1"/>
  <c r="AH152" i="2" l="1"/>
  <c r="AM151" i="2"/>
  <c r="R165" i="1" s="1"/>
  <c r="AG178" i="2"/>
  <c r="AG179" i="2" s="1"/>
  <c r="AD2" i="2"/>
  <c r="I3" i="2" s="1"/>
  <c r="J139" i="2"/>
  <c r="J23" i="2"/>
  <c r="J184" i="2"/>
  <c r="J15" i="2"/>
  <c r="J171" i="2"/>
  <c r="J131" i="2"/>
  <c r="I133" i="2"/>
  <c r="J151" i="2"/>
  <c r="I142" i="2"/>
  <c r="J172" i="2"/>
  <c r="I193" i="2"/>
  <c r="J58" i="2"/>
  <c r="I66" i="2"/>
  <c r="I141" i="2"/>
  <c r="I16" i="2"/>
  <c r="I73" i="2"/>
  <c r="I89" i="2"/>
  <c r="J75" i="2"/>
  <c r="I112" i="2"/>
  <c r="I51" i="2"/>
  <c r="I144" i="2"/>
  <c r="J66" i="2"/>
  <c r="I63" i="2"/>
  <c r="J162" i="2"/>
  <c r="J60" i="2"/>
  <c r="I111" i="2"/>
  <c r="I54" i="2"/>
  <c r="I105" i="2"/>
  <c r="J98" i="2"/>
  <c r="J154" i="2"/>
  <c r="J91" i="2"/>
  <c r="J96" i="2"/>
  <c r="J112" i="2"/>
  <c r="J69" i="2"/>
  <c r="I44" i="2"/>
  <c r="I69" i="2"/>
  <c r="J173" i="2"/>
  <c r="J44" i="2"/>
  <c r="J198" i="2"/>
  <c r="I59" i="2"/>
  <c r="J27" i="2"/>
  <c r="J35" i="2"/>
  <c r="I117" i="2"/>
  <c r="I71" i="2"/>
  <c r="J147" i="2"/>
  <c r="J56" i="2"/>
  <c r="J26" i="2"/>
  <c r="J138" i="2"/>
  <c r="I108" i="2"/>
  <c r="J118" i="2"/>
  <c r="J84" i="2"/>
  <c r="J92" i="2"/>
  <c r="I92" i="2"/>
  <c r="J81" i="2"/>
  <c r="I28" i="2"/>
  <c r="J14" i="2"/>
  <c r="J51" i="2"/>
  <c r="I65" i="2"/>
  <c r="J47" i="2"/>
  <c r="J39" i="2"/>
  <c r="J90" i="2"/>
  <c r="J122" i="2"/>
  <c r="J130" i="2"/>
  <c r="I31" i="2"/>
  <c r="I18" i="2"/>
  <c r="J63" i="2"/>
  <c r="J116" i="2"/>
  <c r="J177" i="2"/>
  <c r="J186" i="2"/>
  <c r="J157" i="2"/>
  <c r="J111" i="2"/>
  <c r="I95" i="2"/>
  <c r="I45" i="2"/>
  <c r="I130" i="2"/>
  <c r="J19" i="2"/>
  <c r="J64" i="2"/>
  <c r="J126" i="2"/>
  <c r="I143" i="2"/>
  <c r="J167" i="2"/>
  <c r="I194" i="2"/>
  <c r="J29" i="2"/>
  <c r="J34" i="2"/>
  <c r="I114" i="2"/>
  <c r="I80" i="2"/>
  <c r="J134" i="2"/>
  <c r="J178" i="2"/>
  <c r="I33" i="2"/>
  <c r="J175" i="2"/>
  <c r="J50" i="2"/>
  <c r="J43" i="2"/>
  <c r="J158" i="2"/>
  <c r="J100" i="2"/>
  <c r="I17" i="2"/>
  <c r="J25" i="2"/>
  <c r="I38" i="2"/>
  <c r="J149" i="2"/>
  <c r="J163" i="2"/>
  <c r="I40" i="2"/>
  <c r="J16" i="2"/>
  <c r="I48" i="2"/>
  <c r="J133" i="2"/>
  <c r="J182" i="2"/>
  <c r="J21" i="2"/>
  <c r="I42" i="2"/>
  <c r="J45" i="2"/>
  <c r="J135" i="2"/>
  <c r="I109" i="2"/>
  <c r="J57" i="2"/>
  <c r="J148" i="2"/>
  <c r="J197" i="2"/>
  <c r="I87" i="2"/>
  <c r="J30" i="2"/>
  <c r="J170" i="2"/>
  <c r="J169" i="2"/>
  <c r="I10" i="2"/>
  <c r="AC3" i="2" s="1"/>
  <c r="AC4" i="2" s="1"/>
  <c r="J77" i="2"/>
  <c r="I47" i="2"/>
  <c r="J144" i="2"/>
  <c r="I148" i="2"/>
  <c r="J183" i="2"/>
  <c r="J65" i="2"/>
  <c r="J176" i="2"/>
  <c r="J108" i="2"/>
  <c r="I83" i="2"/>
  <c r="I137" i="2"/>
  <c r="J140" i="2"/>
  <c r="J86" i="2"/>
  <c r="J46" i="2"/>
  <c r="I39" i="2"/>
  <c r="J125" i="2"/>
  <c r="J102" i="2"/>
  <c r="J109" i="2"/>
  <c r="J166" i="2"/>
  <c r="J105" i="2"/>
  <c r="I129" i="2"/>
  <c r="J141" i="2"/>
  <c r="J120" i="2"/>
  <c r="I120" i="2"/>
  <c r="I61" i="2"/>
  <c r="J13" i="2"/>
  <c r="J155" i="2"/>
  <c r="I25" i="2"/>
  <c r="J185" i="2"/>
  <c r="I72" i="2"/>
  <c r="I70" i="2"/>
  <c r="I75" i="2"/>
  <c r="I101" i="2"/>
  <c r="I20" i="2"/>
  <c r="J95" i="2"/>
  <c r="I96" i="2"/>
  <c r="I76" i="2"/>
  <c r="J180" i="2"/>
  <c r="I122" i="2"/>
  <c r="J117" i="2"/>
  <c r="J97" i="2"/>
  <c r="J32" i="2"/>
  <c r="J85" i="2"/>
  <c r="J22" i="2"/>
  <c r="I100" i="2"/>
  <c r="J73" i="2"/>
  <c r="J88" i="2"/>
  <c r="J49" i="2"/>
  <c r="J52" i="2"/>
  <c r="J38" i="2"/>
  <c r="I82" i="2"/>
  <c r="I53" i="2"/>
  <c r="J129" i="2"/>
  <c r="I98" i="2"/>
  <c r="I32" i="2"/>
  <c r="J159" i="2"/>
  <c r="I106" i="2"/>
  <c r="I135" i="2"/>
  <c r="I30" i="2"/>
  <c r="I138" i="2"/>
  <c r="J41" i="2"/>
  <c r="J62" i="2"/>
  <c r="J53" i="2"/>
  <c r="I67" i="2"/>
  <c r="J196" i="2"/>
  <c r="I128" i="2"/>
  <c r="J40" i="2"/>
  <c r="I58" i="2"/>
  <c r="J189" i="2"/>
  <c r="I197" i="2"/>
  <c r="I195" i="2"/>
  <c r="J128" i="2"/>
  <c r="J123" i="2"/>
  <c r="I93" i="2"/>
  <c r="J80" i="2"/>
  <c r="I103" i="2"/>
  <c r="I118" i="2"/>
  <c r="I14" i="2"/>
  <c r="I15" i="2"/>
  <c r="J55" i="2"/>
  <c r="J78" i="2"/>
  <c r="I55" i="2"/>
  <c r="J110" i="2"/>
  <c r="I26" i="2"/>
  <c r="J99" i="2"/>
  <c r="I88" i="2"/>
  <c r="J106" i="2"/>
  <c r="I12" i="2"/>
  <c r="J104" i="2"/>
  <c r="J82" i="2"/>
  <c r="J83" i="2"/>
  <c r="J174" i="2"/>
  <c r="J191" i="2"/>
  <c r="J153" i="2"/>
  <c r="J192" i="2"/>
  <c r="J179" i="2"/>
  <c r="I56" i="2"/>
  <c r="I68" i="2"/>
  <c r="I145" i="2"/>
  <c r="J20" i="2"/>
  <c r="I125" i="2"/>
  <c r="J59" i="2"/>
  <c r="I81" i="2"/>
  <c r="J121" i="2"/>
  <c r="J113" i="2"/>
  <c r="I50" i="2"/>
  <c r="J28" i="2"/>
  <c r="I94" i="2"/>
  <c r="J132" i="2"/>
  <c r="J61" i="2"/>
  <c r="I115" i="2"/>
  <c r="I107" i="2"/>
  <c r="J119" i="2"/>
  <c r="I131" i="2"/>
  <c r="J188" i="2"/>
  <c r="J79" i="2"/>
  <c r="I35" i="2"/>
  <c r="I13" i="2"/>
  <c r="I110" i="2"/>
  <c r="I23" i="2"/>
  <c r="I196" i="2"/>
  <c r="J103" i="2"/>
  <c r="I46" i="2"/>
  <c r="J12" i="2"/>
  <c r="I49" i="2"/>
  <c r="J36" i="2"/>
  <c r="J89" i="2"/>
  <c r="J137" i="2"/>
  <c r="J190" i="2"/>
  <c r="J127" i="2"/>
  <c r="I36" i="2"/>
  <c r="I21" i="2"/>
  <c r="J10" i="2"/>
  <c r="I29" i="2"/>
  <c r="I124" i="2"/>
  <c r="I37" i="2"/>
  <c r="I134" i="2"/>
  <c r="J194" i="2"/>
  <c r="I104" i="2"/>
  <c r="J18" i="2"/>
  <c r="J74" i="2"/>
  <c r="J71" i="2"/>
  <c r="I126" i="2"/>
  <c r="J48" i="2"/>
  <c r="J33" i="2"/>
  <c r="I41" i="2"/>
  <c r="I116" i="2"/>
  <c r="J17" i="2"/>
  <c r="I85" i="2"/>
  <c r="J152" i="2"/>
  <c r="J107" i="2"/>
  <c r="J181" i="2"/>
  <c r="I34" i="2"/>
  <c r="J70" i="2"/>
  <c r="J115" i="2"/>
  <c r="J67" i="2"/>
  <c r="J168" i="2"/>
  <c r="J93" i="2"/>
  <c r="I121" i="2"/>
  <c r="I147" i="2"/>
  <c r="J156" i="2"/>
  <c r="I136" i="2"/>
  <c r="I52" i="2"/>
  <c r="J142" i="2"/>
  <c r="I43" i="2"/>
  <c r="J136" i="2"/>
  <c r="I62" i="2"/>
  <c r="I97" i="2"/>
  <c r="J37" i="2"/>
  <c r="J195" i="2"/>
  <c r="J160" i="2"/>
  <c r="J193" i="2"/>
  <c r="I27" i="2"/>
  <c r="I198" i="2"/>
  <c r="I102" i="2"/>
  <c r="I119" i="2"/>
  <c r="J161" i="2"/>
  <c r="J187" i="2"/>
  <c r="J72" i="2"/>
  <c r="I91" i="2"/>
  <c r="J24" i="2"/>
  <c r="J124" i="2"/>
  <c r="I113" i="2"/>
  <c r="J165" i="2"/>
  <c r="I123" i="2"/>
  <c r="J87" i="2"/>
  <c r="I77" i="2"/>
  <c r="I78" i="2"/>
  <c r="I150" i="2"/>
  <c r="I146" i="2"/>
  <c r="J31" i="2"/>
  <c r="J150" i="2"/>
  <c r="I84" i="2"/>
  <c r="I86" i="2"/>
  <c r="J68" i="2"/>
  <c r="J94" i="2"/>
  <c r="J164" i="2"/>
  <c r="I79" i="2"/>
  <c r="I132" i="2"/>
  <c r="J143" i="2"/>
  <c r="J146" i="2"/>
  <c r="I139" i="2"/>
  <c r="I140" i="2"/>
  <c r="I57" i="2"/>
  <c r="I60" i="2"/>
  <c r="I19" i="2"/>
  <c r="I24" i="2"/>
  <c r="I64" i="2"/>
  <c r="J101" i="2"/>
  <c r="J42" i="2"/>
  <c r="I22" i="2"/>
  <c r="J76" i="2"/>
  <c r="J114" i="2"/>
  <c r="I99" i="2"/>
  <c r="I74" i="2"/>
  <c r="I90" i="2"/>
  <c r="I127" i="2"/>
  <c r="J145" i="2"/>
  <c r="J54" i="2"/>
  <c r="H156" i="2"/>
  <c r="H170" i="1" s="1"/>
  <c r="B157" i="2"/>
  <c r="I156" i="2"/>
  <c r="BM149" i="2" a="1"/>
  <c r="BM149" i="2" s="1"/>
  <c r="BM150" i="2" s="1" a="1"/>
  <c r="BM150" i="2" s="1"/>
  <c r="BM151" i="2" s="1" a="1"/>
  <c r="BM151" i="2" s="1"/>
  <c r="V3" i="2" l="1"/>
  <c r="V4" i="2" s="1"/>
  <c r="I17" i="1" s="1"/>
  <c r="I2" i="2"/>
  <c r="J3" i="2"/>
  <c r="J11" i="2"/>
  <c r="J2" i="2"/>
  <c r="AG180" i="2"/>
  <c r="AH153" i="2"/>
  <c r="AM152" i="2"/>
  <c r="R166" i="1" s="1"/>
  <c r="I11" i="2"/>
  <c r="AD3" i="2" s="1"/>
  <c r="AD4" i="2" s="1"/>
  <c r="I62" i="1"/>
  <c r="I171" i="1"/>
  <c r="I172" i="1"/>
  <c r="I185" i="1"/>
  <c r="I115" i="1"/>
  <c r="I60" i="1"/>
  <c r="I159" i="1"/>
  <c r="I145" i="1"/>
  <c r="I174" i="1"/>
  <c r="I164" i="1"/>
  <c r="I54" i="1"/>
  <c r="I106" i="1"/>
  <c r="I148" i="1"/>
  <c r="I48" i="1"/>
  <c r="I120" i="1"/>
  <c r="I203" i="1"/>
  <c r="I169" i="1"/>
  <c r="I168" i="1"/>
  <c r="I126" i="1"/>
  <c r="I78" i="1"/>
  <c r="I121" i="1"/>
  <c r="I49" i="1"/>
  <c r="I158" i="1"/>
  <c r="I191" i="1"/>
  <c r="I156" i="1"/>
  <c r="I209" i="1"/>
  <c r="I135" i="1"/>
  <c r="I100" i="1"/>
  <c r="I138" i="1"/>
  <c r="I125" i="1"/>
  <c r="I181" i="1"/>
  <c r="I74" i="1"/>
  <c r="I28" i="1"/>
  <c r="I175" i="1"/>
  <c r="I108" i="1"/>
  <c r="I127" i="1"/>
  <c r="I143" i="1"/>
  <c r="I111" i="1"/>
  <c r="I69" i="1"/>
  <c r="I123" i="1"/>
  <c r="I79" i="1"/>
  <c r="I63" i="1"/>
  <c r="I130" i="1"/>
  <c r="I24" i="1"/>
  <c r="I42" i="1"/>
  <c r="I87" i="1"/>
  <c r="I86" i="1"/>
  <c r="I131" i="1"/>
  <c r="I147" i="1"/>
  <c r="I179" i="1"/>
  <c r="I53" i="1"/>
  <c r="I105" i="1"/>
  <c r="I150" i="1"/>
  <c r="I128" i="1"/>
  <c r="I91" i="1"/>
  <c r="I132" i="1"/>
  <c r="I113" i="1"/>
  <c r="I71" i="1"/>
  <c r="I52" i="1"/>
  <c r="I26" i="1"/>
  <c r="I92" i="1"/>
  <c r="I104" i="1"/>
  <c r="I141" i="1"/>
  <c r="I140" i="1"/>
  <c r="I32" i="1"/>
  <c r="I177" i="1"/>
  <c r="I200" i="1"/>
  <c r="I81" i="1"/>
  <c r="I67" i="1"/>
  <c r="I153" i="1"/>
  <c r="I195" i="1"/>
  <c r="I29" i="1"/>
  <c r="I70" i="1"/>
  <c r="I30" i="1"/>
  <c r="I137" i="1"/>
  <c r="I119" i="1"/>
  <c r="I160" i="1"/>
  <c r="I57" i="1"/>
  <c r="I116" i="1"/>
  <c r="I34" i="1"/>
  <c r="I88" i="1"/>
  <c r="I151" i="1"/>
  <c r="I154" i="1"/>
  <c r="I207" i="1"/>
  <c r="I133" i="1"/>
  <c r="I193" i="1"/>
  <c r="I83" i="1"/>
  <c r="I202" i="1"/>
  <c r="I101" i="1"/>
  <c r="I50" i="1"/>
  <c r="I40" i="1"/>
  <c r="I163" i="1"/>
  <c r="I82" i="1"/>
  <c r="I58" i="1"/>
  <c r="I110" i="1"/>
  <c r="I182" i="1"/>
  <c r="I170" i="1"/>
  <c r="I183" i="1"/>
  <c r="I47" i="1"/>
  <c r="I189" i="1"/>
  <c r="I211" i="1"/>
  <c r="I204" i="1"/>
  <c r="I33" i="1"/>
  <c r="I66" i="1"/>
  <c r="I201" i="1"/>
  <c r="I146" i="1"/>
  <c r="I144" i="1"/>
  <c r="I165" i="1"/>
  <c r="I199" i="1"/>
  <c r="I107" i="1"/>
  <c r="I44" i="1"/>
  <c r="I85" i="1"/>
  <c r="I75" i="1"/>
  <c r="I114" i="1"/>
  <c r="I188" i="1"/>
  <c r="I77" i="1"/>
  <c r="I96" i="1"/>
  <c r="I208" i="1"/>
  <c r="I186" i="1"/>
  <c r="I117" i="1"/>
  <c r="I134" i="1"/>
  <c r="I210" i="1"/>
  <c r="I55" i="1"/>
  <c r="I99" i="1"/>
  <c r="I173" i="1"/>
  <c r="I36" i="1"/>
  <c r="I206" i="1"/>
  <c r="I109" i="1"/>
  <c r="I152" i="1"/>
  <c r="I198" i="1"/>
  <c r="I39" i="1"/>
  <c r="I192" i="1"/>
  <c r="I196" i="1"/>
  <c r="I112" i="1"/>
  <c r="I103" i="1"/>
  <c r="I80" i="1"/>
  <c r="I98" i="1"/>
  <c r="I93" i="1"/>
  <c r="I167" i="1"/>
  <c r="I35" i="1"/>
  <c r="I166" i="1"/>
  <c r="I43" i="1"/>
  <c r="I197" i="1"/>
  <c r="I64" i="1"/>
  <c r="I205" i="1"/>
  <c r="I90" i="1"/>
  <c r="I72" i="1"/>
  <c r="I94" i="1"/>
  <c r="I155" i="1"/>
  <c r="I41" i="1"/>
  <c r="I124" i="1"/>
  <c r="I102" i="1"/>
  <c r="I180" i="1"/>
  <c r="I190" i="1"/>
  <c r="I129" i="1"/>
  <c r="I46" i="1"/>
  <c r="I56" i="1"/>
  <c r="I97" i="1"/>
  <c r="I65" i="1"/>
  <c r="I157" i="1"/>
  <c r="I51" i="1"/>
  <c r="I89" i="1"/>
  <c r="I136" i="1"/>
  <c r="I139" i="1"/>
  <c r="I59" i="1"/>
  <c r="I118" i="1"/>
  <c r="I45" i="1"/>
  <c r="I149" i="1"/>
  <c r="I178" i="1"/>
  <c r="I27" i="1"/>
  <c r="I162" i="1"/>
  <c r="I194" i="1"/>
  <c r="I37" i="1"/>
  <c r="I84" i="1"/>
  <c r="I73" i="1"/>
  <c r="I176" i="1"/>
  <c r="I95" i="1"/>
  <c r="I142" i="1"/>
  <c r="I187" i="1"/>
  <c r="I122" i="1"/>
  <c r="I184" i="1"/>
  <c r="I61" i="1"/>
  <c r="I161" i="1"/>
  <c r="I76" i="1"/>
  <c r="I68" i="1"/>
  <c r="I38" i="1"/>
  <c r="I212" i="1"/>
  <c r="H157" i="2"/>
  <c r="H171" i="1" s="1"/>
  <c r="B158" i="2"/>
  <c r="I157" i="2"/>
  <c r="BM152" i="2" a="1"/>
  <c r="BM152" i="2" s="1"/>
  <c r="I31" i="1" l="1"/>
  <c r="I25" i="1"/>
  <c r="I18" i="1"/>
  <c r="AH154" i="2"/>
  <c r="AM153" i="2"/>
  <c r="R167" i="1" s="1"/>
  <c r="AG181" i="2"/>
  <c r="B159" i="2"/>
  <c r="H158" i="2"/>
  <c r="H172" i="1" s="1"/>
  <c r="I158" i="2"/>
  <c r="BM153" i="2" a="1"/>
  <c r="BM153" i="2" s="1"/>
  <c r="AH155" i="2" l="1"/>
  <c r="AM154" i="2"/>
  <c r="R168" i="1" s="1"/>
  <c r="AG182" i="2"/>
  <c r="B160" i="2"/>
  <c r="H159" i="2"/>
  <c r="H173" i="1" s="1"/>
  <c r="I159" i="2"/>
  <c r="BM154" i="2" a="1"/>
  <c r="BM154" i="2" s="1"/>
  <c r="AH156" i="2" l="1"/>
  <c r="AM155" i="2"/>
  <c r="R169" i="1" s="1"/>
  <c r="AG183" i="2"/>
  <c r="H160" i="2"/>
  <c r="H174" i="1" s="1"/>
  <c r="B161" i="2"/>
  <c r="I160" i="2"/>
  <c r="BM155" i="2" a="1"/>
  <c r="BM155" i="2" s="1"/>
  <c r="AH157" i="2" l="1"/>
  <c r="AM156" i="2"/>
  <c r="R170" i="1" s="1"/>
  <c r="AG184" i="2"/>
  <c r="B162" i="2"/>
  <c r="H161" i="2"/>
  <c r="H175" i="1" s="1"/>
  <c r="I161" i="2"/>
  <c r="BM156" i="2" a="1"/>
  <c r="BM156" i="2" s="1"/>
  <c r="AH158" i="2" l="1"/>
  <c r="AM157" i="2"/>
  <c r="R171" i="1" s="1"/>
  <c r="AG185" i="2"/>
  <c r="B163" i="2"/>
  <c r="H162" i="2"/>
  <c r="H176" i="1" s="1"/>
  <c r="I162" i="2"/>
  <c r="BM157" i="2" a="1"/>
  <c r="BM157" i="2" s="1"/>
  <c r="BM158" i="2" s="1" a="1"/>
  <c r="BM158" i="2" s="1"/>
  <c r="AH159" i="2" l="1"/>
  <c r="AM158" i="2"/>
  <c r="R172" i="1" s="1"/>
  <c r="AG186" i="2"/>
  <c r="H163" i="2"/>
  <c r="H177" i="1" s="1"/>
  <c r="B164" i="2"/>
  <c r="I163" i="2"/>
  <c r="BM159" i="2" a="1"/>
  <c r="BM159" i="2" s="1"/>
  <c r="BM160" i="2" s="1" a="1"/>
  <c r="BM160" i="2" s="1"/>
  <c r="AH160" i="2" l="1"/>
  <c r="AM159" i="2"/>
  <c r="R173" i="1" s="1"/>
  <c r="AG187" i="2"/>
  <c r="H164" i="2"/>
  <c r="H178" i="1" s="1"/>
  <c r="B165" i="2"/>
  <c r="I164" i="2"/>
  <c r="BM161" i="2" a="1"/>
  <c r="BM161" i="2" s="1"/>
  <c r="AH161" i="2" l="1"/>
  <c r="AM160" i="2"/>
  <c r="R174" i="1" s="1"/>
  <c r="AG188" i="2"/>
  <c r="B166" i="2"/>
  <c r="H165" i="2"/>
  <c r="H179" i="1" s="1"/>
  <c r="I165" i="2"/>
  <c r="BM162" i="2" a="1"/>
  <c r="BM162" i="2" s="1"/>
  <c r="AH162" i="2" l="1"/>
  <c r="AM161" i="2"/>
  <c r="R175" i="1" s="1"/>
  <c r="AG189" i="2"/>
  <c r="H166" i="2"/>
  <c r="H180" i="1" s="1"/>
  <c r="B167" i="2"/>
  <c r="I166" i="2"/>
  <c r="BM163" i="2" a="1"/>
  <c r="BM163" i="2" s="1"/>
  <c r="AH163" i="2" l="1"/>
  <c r="AM162" i="2"/>
  <c r="R176" i="1" s="1"/>
  <c r="AG190" i="2"/>
  <c r="H167" i="2"/>
  <c r="H181" i="1" s="1"/>
  <c r="B168" i="2"/>
  <c r="I167" i="2"/>
  <c r="BM164" i="2" a="1"/>
  <c r="BM164" i="2" s="1"/>
  <c r="BM165" i="2" s="1" a="1"/>
  <c r="BM165" i="2" s="1"/>
  <c r="AH164" i="2" l="1"/>
  <c r="AM163" i="2"/>
  <c r="R177" i="1" s="1"/>
  <c r="AG191" i="2"/>
  <c r="H168" i="2"/>
  <c r="H182" i="1" s="1"/>
  <c r="B169" i="2"/>
  <c r="I168" i="2"/>
  <c r="BM166" i="2" a="1"/>
  <c r="BM166" i="2" s="1"/>
  <c r="BM167" i="2" s="1" a="1"/>
  <c r="BM167" i="2" s="1"/>
  <c r="AH165" i="2" l="1"/>
  <c r="AM164" i="2"/>
  <c r="R178" i="1" s="1"/>
  <c r="AG192" i="2"/>
  <c r="H169" i="2"/>
  <c r="H183" i="1" s="1"/>
  <c r="B170" i="2"/>
  <c r="I169" i="2"/>
  <c r="BM168" i="2" a="1"/>
  <c r="BM168" i="2" s="1"/>
  <c r="AH166" i="2" l="1"/>
  <c r="AM165" i="2"/>
  <c r="R179" i="1" s="1"/>
  <c r="AG193" i="2"/>
  <c r="H170" i="2"/>
  <c r="H184" i="1" s="1"/>
  <c r="B171" i="2"/>
  <c r="I170" i="2"/>
  <c r="BM169" i="2" a="1"/>
  <c r="BM169" i="2" s="1"/>
  <c r="AH167" i="2" l="1"/>
  <c r="AM166" i="2"/>
  <c r="R180" i="1" s="1"/>
  <c r="AG194" i="2"/>
  <c r="AG195" i="2" s="1"/>
  <c r="B172" i="2"/>
  <c r="H171" i="2"/>
  <c r="H185" i="1" s="1"/>
  <c r="I171" i="2"/>
  <c r="BM170" i="2" a="1"/>
  <c r="BM170" i="2" s="1"/>
  <c r="AH168" i="2" l="1"/>
  <c r="AM167" i="2"/>
  <c r="R181" i="1" s="1"/>
  <c r="AG196" i="2"/>
  <c r="H172" i="2"/>
  <c r="H186" i="1" s="1"/>
  <c r="B173" i="2"/>
  <c r="I172" i="2"/>
  <c r="BM171" i="2" a="1"/>
  <c r="BM171" i="2" s="1"/>
  <c r="AG197" i="2" l="1"/>
  <c r="AH169" i="2"/>
  <c r="AM168" i="2"/>
  <c r="R182" i="1" s="1"/>
  <c r="B174" i="2"/>
  <c r="H173" i="2"/>
  <c r="H187" i="1" s="1"/>
  <c r="I173" i="2"/>
  <c r="BM172" i="2" a="1"/>
  <c r="BM172" i="2" s="1"/>
  <c r="AH170" i="2" l="1"/>
  <c r="AM169" i="2"/>
  <c r="R183" i="1" s="1"/>
  <c r="AG198" i="2"/>
  <c r="H174" i="2"/>
  <c r="H188" i="1" s="1"/>
  <c r="B175" i="2"/>
  <c r="I174" i="2"/>
  <c r="BM173" i="2" a="1"/>
  <c r="BM173" i="2" s="1"/>
  <c r="AH171" i="2" l="1"/>
  <c r="AM170" i="2"/>
  <c r="R184" i="1" s="1"/>
  <c r="H175" i="2"/>
  <c r="H189" i="1" s="1"/>
  <c r="B176" i="2"/>
  <c r="I175" i="2"/>
  <c r="BM174" i="2" a="1"/>
  <c r="BM174" i="2" s="1"/>
  <c r="AH172" i="2" l="1"/>
  <c r="AM171" i="2"/>
  <c r="R185" i="1" s="1"/>
  <c r="H176" i="2"/>
  <c r="H190" i="1" s="1"/>
  <c r="B177" i="2"/>
  <c r="I176" i="2"/>
  <c r="BM175" i="2" a="1"/>
  <c r="BM175" i="2" s="1"/>
  <c r="AH173" i="2" l="1"/>
  <c r="AM172" i="2"/>
  <c r="R186" i="1" s="1"/>
  <c r="H177" i="2"/>
  <c r="H191" i="1" s="1"/>
  <c r="B178" i="2"/>
  <c r="I177" i="2"/>
  <c r="BM176" i="2" a="1"/>
  <c r="BM176" i="2" s="1"/>
  <c r="AH174" i="2" l="1"/>
  <c r="AM173" i="2"/>
  <c r="R187" i="1" s="1"/>
  <c r="B179" i="2"/>
  <c r="H178" i="2"/>
  <c r="H192" i="1" s="1"/>
  <c r="I178" i="2"/>
  <c r="BM177" i="2" a="1"/>
  <c r="BM177" i="2" s="1"/>
  <c r="AH175" i="2" l="1"/>
  <c r="AM174" i="2"/>
  <c r="R188" i="1" s="1"/>
  <c r="H179" i="2"/>
  <c r="H193" i="1" s="1"/>
  <c r="B180" i="2"/>
  <c r="I179" i="2"/>
  <c r="BM178" i="2" a="1"/>
  <c r="BM178" i="2" s="1"/>
  <c r="AH176" i="2" l="1"/>
  <c r="AM175" i="2"/>
  <c r="R189" i="1" s="1"/>
  <c r="H180" i="2"/>
  <c r="H194" i="1" s="1"/>
  <c r="B181" i="2"/>
  <c r="I180" i="2"/>
  <c r="BM179" i="2" a="1"/>
  <c r="BM179" i="2" s="1"/>
  <c r="AH177" i="2" l="1"/>
  <c r="AM176" i="2"/>
  <c r="R190" i="1" s="1"/>
  <c r="H181" i="2"/>
  <c r="H195" i="1" s="1"/>
  <c r="B182" i="2"/>
  <c r="I181" i="2"/>
  <c r="BM180" i="2" a="1"/>
  <c r="BM180" i="2" s="1"/>
  <c r="AH178" i="2" l="1"/>
  <c r="AM177" i="2"/>
  <c r="R191" i="1" s="1"/>
  <c r="H182" i="2"/>
  <c r="H196" i="1" s="1"/>
  <c r="B183" i="2"/>
  <c r="I182" i="2"/>
  <c r="BM181" i="2" a="1"/>
  <c r="BM181" i="2" s="1"/>
  <c r="AM178" i="2" l="1"/>
  <c r="R192" i="1" s="1"/>
  <c r="AH179" i="2"/>
  <c r="H183" i="2"/>
  <c r="H197" i="1" s="1"/>
  <c r="B184" i="2"/>
  <c r="I183" i="2"/>
  <c r="BM182" i="2" a="1"/>
  <c r="BM182" i="2" s="1"/>
  <c r="AH180" i="2" l="1"/>
  <c r="AM179" i="2"/>
  <c r="R193" i="1" s="1"/>
  <c r="H184" i="2"/>
  <c r="H198" i="1" s="1"/>
  <c r="B185" i="2"/>
  <c r="I184" i="2"/>
  <c r="BM183" i="2" a="1"/>
  <c r="BM183" i="2" s="1"/>
  <c r="AH181" i="2" l="1"/>
  <c r="AM180" i="2"/>
  <c r="R194" i="1" s="1"/>
  <c r="B186" i="2"/>
  <c r="H185" i="2"/>
  <c r="H199" i="1" s="1"/>
  <c r="I185" i="2"/>
  <c r="BM184" i="2" a="1"/>
  <c r="BM184" i="2" s="1"/>
  <c r="AH182" i="2" l="1"/>
  <c r="AM181" i="2"/>
  <c r="R195" i="1" s="1"/>
  <c r="H186" i="2"/>
  <c r="H200" i="1" s="1"/>
  <c r="B187" i="2"/>
  <c r="I186" i="2"/>
  <c r="BM185" i="2" a="1"/>
  <c r="BM185" i="2" s="1"/>
  <c r="AH183" i="2" l="1"/>
  <c r="AM182" i="2"/>
  <c r="R196" i="1" s="1"/>
  <c r="H187" i="2"/>
  <c r="H201" i="1" s="1"/>
  <c r="B188" i="2"/>
  <c r="I187" i="2"/>
  <c r="BM186" i="2" a="1"/>
  <c r="BM186" i="2" s="1"/>
  <c r="AH184" i="2" l="1"/>
  <c r="AM183" i="2"/>
  <c r="R197" i="1" s="1"/>
  <c r="H188" i="2"/>
  <c r="H202" i="1" s="1"/>
  <c r="B189" i="2"/>
  <c r="I188" i="2"/>
  <c r="BM187" i="2" a="1"/>
  <c r="BM187" i="2" s="1"/>
  <c r="AH185" i="2" l="1"/>
  <c r="AM184" i="2"/>
  <c r="R198" i="1" s="1"/>
  <c r="H189" i="2"/>
  <c r="H203" i="1" s="1"/>
  <c r="B190" i="2"/>
  <c r="I189" i="2"/>
  <c r="BM188" i="2" a="1"/>
  <c r="BM188" i="2" s="1"/>
  <c r="AH186" i="2" l="1"/>
  <c r="AM185" i="2"/>
  <c r="R199" i="1" s="1"/>
  <c r="H190" i="2"/>
  <c r="H204" i="1" s="1"/>
  <c r="B191" i="2"/>
  <c r="I190" i="2"/>
  <c r="BM189" i="2" a="1"/>
  <c r="BM189" i="2" s="1"/>
  <c r="AH187" i="2" l="1"/>
  <c r="AM186" i="2"/>
  <c r="R200" i="1" s="1"/>
  <c r="H191" i="2"/>
  <c r="H205" i="1" s="1"/>
  <c r="B192" i="2"/>
  <c r="B193" i="2" s="1"/>
  <c r="I191" i="2"/>
  <c r="BM190" i="2" a="1"/>
  <c r="BM190" i="2" s="1"/>
  <c r="AH188" i="2" l="1"/>
  <c r="AM187" i="2"/>
  <c r="R201" i="1" s="1"/>
  <c r="B194" i="2"/>
  <c r="H193" i="2"/>
  <c r="H207" i="1" s="1"/>
  <c r="H192" i="2"/>
  <c r="H206" i="1" s="1"/>
  <c r="I192" i="2"/>
  <c r="U3" i="2" s="1"/>
  <c r="U4" i="2" s="1"/>
  <c r="I16" i="1" s="1"/>
  <c r="BM191" i="2" a="1"/>
  <c r="BM191" i="2" s="1"/>
  <c r="AH189" i="2" l="1"/>
  <c r="AM188" i="2"/>
  <c r="R202" i="1" s="1"/>
  <c r="H194" i="2"/>
  <c r="H208" i="1" s="1"/>
  <c r="B195" i="2"/>
  <c r="BM192" i="2" a="1"/>
  <c r="BM192" i="2" s="1"/>
  <c r="AH190" i="2" l="1"/>
  <c r="AM189" i="2"/>
  <c r="R203" i="1" s="1"/>
  <c r="H195" i="2"/>
  <c r="H209" i="1" s="1"/>
  <c r="B196" i="2"/>
  <c r="BM193" i="2" a="1"/>
  <c r="BM193" i="2" s="1"/>
  <c r="AH191" i="2" l="1"/>
  <c r="AM190" i="2"/>
  <c r="R204" i="1" s="1"/>
  <c r="H196" i="2"/>
  <c r="H210" i="1" s="1"/>
  <c r="B197" i="2"/>
  <c r="BM194" i="2" a="1"/>
  <c r="BM194" i="2" s="1"/>
  <c r="AH192" i="2" l="1"/>
  <c r="AM191" i="2"/>
  <c r="R205" i="1" s="1"/>
  <c r="B198" i="2"/>
  <c r="H198" i="2" s="1"/>
  <c r="H212" i="1" s="1"/>
  <c r="H197" i="2"/>
  <c r="H211" i="1" s="1"/>
  <c r="BM195" i="2" a="1"/>
  <c r="BM195" i="2" s="1"/>
  <c r="AH193" i="2" l="1"/>
  <c r="AM192" i="2"/>
  <c r="R206" i="1" s="1"/>
  <c r="BM196" i="2" a="1"/>
  <c r="BM196" i="2" s="1"/>
  <c r="AH194" i="2" l="1"/>
  <c r="AM193" i="2"/>
  <c r="R207" i="1" s="1"/>
  <c r="BM197" i="2" a="1"/>
  <c r="BM197" i="2" s="1"/>
  <c r="AM194" i="2" l="1"/>
  <c r="R208" i="1" s="1"/>
  <c r="AH195" i="2"/>
  <c r="BM198" i="2" a="1"/>
  <c r="BM198" i="2" s="1"/>
  <c r="AH196" i="2" l="1"/>
  <c r="AM195" i="2"/>
  <c r="R209" i="1" s="1"/>
  <c r="BM199" i="2" a="1"/>
  <c r="BM199" i="2" s="1"/>
  <c r="AH197" i="2" l="1"/>
  <c r="AM196" i="2"/>
  <c r="R210" i="1" s="1"/>
  <c r="BM200" i="2" a="1"/>
  <c r="BM200" i="2" s="1"/>
  <c r="BM201" i="2" s="1" a="1"/>
  <c r="BM201" i="2" s="1"/>
  <c r="BO72" i="2" a="1"/>
  <c r="BO33" i="2" a="1"/>
  <c r="BO64" i="2" a="1"/>
  <c r="BO53" i="2" a="1"/>
  <c r="BO16" i="2" a="1"/>
  <c r="BO26" i="2" a="1"/>
  <c r="BO41" i="2" a="1"/>
  <c r="BO112" i="2" a="1"/>
  <c r="BO183" i="2" a="1"/>
  <c r="BO171" i="2" a="1"/>
  <c r="BO75" i="2" a="1"/>
  <c r="BO13" i="2" a="1"/>
  <c r="BO181" i="2" a="1"/>
  <c r="BO79" i="2" a="1"/>
  <c r="BO28" i="2" a="1"/>
  <c r="BO20" i="2" a="1"/>
  <c r="BO91" i="2" a="1"/>
  <c r="BO136" i="2" a="1"/>
  <c r="BO156" i="2" a="1"/>
  <c r="BO197" i="2" a="1"/>
  <c r="BO32" i="2" a="1"/>
  <c r="BO65" i="2" a="1"/>
  <c r="BO125" i="2" a="1"/>
  <c r="BO176" i="2" a="1"/>
  <c r="BO37" i="2" a="1"/>
  <c r="BO5" i="2" a="1"/>
  <c r="BO138" i="2" a="1"/>
  <c r="BO123" i="2" a="1"/>
  <c r="BO111" i="2" a="1"/>
  <c r="BO115" i="2" a="1"/>
  <c r="BO44" i="2" a="1"/>
  <c r="BO98" i="2" a="1"/>
  <c r="BO21" i="2" a="1"/>
  <c r="BO2" i="2" a="1"/>
  <c r="BO157" i="2" a="1"/>
  <c r="BO52" i="2" a="1"/>
  <c r="BO18" i="2" a="1"/>
  <c r="BO192" i="2" a="1"/>
  <c r="BO104" i="2" a="1"/>
  <c r="BO194" i="2" a="1"/>
  <c r="BO11" i="2" a="1"/>
  <c r="BO94" i="2" a="1"/>
  <c r="BO117" i="2" a="1"/>
  <c r="BO87" i="2" a="1"/>
  <c r="BO172" i="2" a="1"/>
  <c r="BO58" i="2" a="1"/>
  <c r="BO124" i="2" a="1"/>
  <c r="BO67" i="2" a="1"/>
  <c r="BO7" i="2" a="1"/>
  <c r="BO118" i="2" a="1"/>
  <c r="BO31" i="2" a="1"/>
  <c r="BO38" i="2" a="1"/>
  <c r="BO68" i="2" a="1"/>
  <c r="BO185" i="2" a="1"/>
  <c r="BO73" i="2" a="1"/>
  <c r="BO89" i="2" a="1"/>
  <c r="BO39" i="2" a="1"/>
  <c r="BO17" i="2" a="1"/>
  <c r="BO193" i="2" a="1"/>
  <c r="BO54" i="2" a="1"/>
  <c r="BO147" i="2" a="1"/>
  <c r="BO29" i="2" a="1"/>
  <c r="BO101" i="2" a="1"/>
  <c r="BO84" i="2" a="1"/>
  <c r="BO70" i="2" a="1"/>
  <c r="BO109" i="2" a="1"/>
  <c r="BO128" i="2" a="1"/>
  <c r="BO83" i="2" a="1"/>
  <c r="BO63" i="2" a="1"/>
  <c r="BO121" i="2" a="1"/>
  <c r="BO12" i="2" a="1"/>
  <c r="BO149" i="2" a="1"/>
  <c r="BO161" i="2" a="1"/>
  <c r="BO81" i="2" a="1"/>
  <c r="BO78" i="2" a="1"/>
  <c r="BO137" i="2" a="1"/>
  <c r="BO169" i="2" a="1"/>
  <c r="BO97" i="2" a="1"/>
  <c r="BO4" i="2" a="1"/>
  <c r="BO96" i="2" a="1"/>
  <c r="BO14" i="2" a="1"/>
  <c r="BO195" i="2" a="1"/>
  <c r="BO142" i="2" a="1"/>
  <c r="BO189" i="2" a="1"/>
  <c r="BO122" i="2" a="1"/>
  <c r="BO40" i="2" a="1"/>
  <c r="BO196" i="2" a="1"/>
  <c r="BO163" i="2" a="1"/>
  <c r="BO25" i="2" a="1"/>
  <c r="BO178" i="2" a="1"/>
  <c r="BO179" i="2" a="1"/>
  <c r="BO129" i="2" a="1"/>
  <c r="BO108" i="2" a="1"/>
  <c r="BO170" i="2" a="1"/>
  <c r="BO113" i="2" a="1"/>
  <c r="BO162" i="2" a="1"/>
  <c r="BO107" i="2" a="1"/>
  <c r="BO6" i="2" a="1"/>
  <c r="BO8" i="2" a="1"/>
  <c r="BO116" i="2" a="1"/>
  <c r="BO184" i="2" a="1"/>
  <c r="BO35" i="2" a="1"/>
  <c r="BO198" i="2" a="1"/>
  <c r="BO19" i="2" a="1"/>
  <c r="BO191" i="2" a="1"/>
  <c r="BO30" i="2" a="1"/>
  <c r="BO15" i="2" a="1"/>
  <c r="BO126" i="2" a="1"/>
  <c r="BO76" i="2" a="1"/>
  <c r="BO57" i="2" a="1"/>
  <c r="BO23" i="2" a="1"/>
  <c r="BO154" i="2" a="1"/>
  <c r="BO88" i="2" a="1"/>
  <c r="BO187" i="2" a="1"/>
  <c r="BO34" i="2" a="1"/>
  <c r="BO50" i="2" a="1"/>
  <c r="BO145" i="2" a="1"/>
  <c r="BO105" i="2" a="1"/>
  <c r="BO114" i="2" a="1"/>
  <c r="BO180" i="2" a="1"/>
  <c r="BO110" i="2" a="1"/>
  <c r="BO120" i="2" a="1"/>
  <c r="BO150" i="2" a="1"/>
  <c r="BO130" i="2" a="1"/>
  <c r="BO100" i="2" a="1"/>
  <c r="BO85" i="2" a="1"/>
  <c r="BO59" i="2" a="1"/>
  <c r="BO103" i="2" a="1"/>
  <c r="BO155" i="2" a="1"/>
  <c r="BO36" i="2" a="1"/>
  <c r="BO173" i="2" a="1"/>
  <c r="BO69" i="2" a="1"/>
  <c r="BO102" i="2" a="1"/>
  <c r="BO47" i="2" a="1"/>
  <c r="BO42" i="2" a="1"/>
  <c r="BO144" i="2" a="1"/>
  <c r="BO201" i="2" a="1"/>
  <c r="BO22" i="2" a="1"/>
  <c r="BO51" i="2" a="1"/>
  <c r="BO188" i="2" a="1"/>
  <c r="BO24" i="2" a="1"/>
  <c r="BO46" i="2" a="1"/>
  <c r="BO146" i="2" a="1"/>
  <c r="BO166" i="2" a="1"/>
  <c r="BO143" i="2" a="1"/>
  <c r="BO95" i="2" a="1"/>
  <c r="BO168" i="2" a="1"/>
  <c r="BO148" i="2" a="1"/>
  <c r="BO49" i="2" a="1"/>
  <c r="BO167" i="2" a="1"/>
  <c r="BO140" i="2" a="1"/>
  <c r="BO182" i="2" a="1"/>
  <c r="BO152" i="2" a="1"/>
  <c r="BO200" i="2" a="1"/>
  <c r="BO175" i="2" a="1"/>
  <c r="BO199" i="2" a="1"/>
  <c r="BO3" i="2" a="1"/>
  <c r="BO55" i="2" a="1"/>
  <c r="BO127" i="2" a="1"/>
  <c r="BO141" i="2" a="1"/>
  <c r="BO62" i="2" a="1"/>
  <c r="BO43" i="2" a="1"/>
  <c r="BO151" i="2" a="1"/>
  <c r="BO139" i="2" a="1"/>
  <c r="BO86" i="2" a="1"/>
  <c r="BO164" i="2" a="1"/>
  <c r="BO159" i="2" a="1"/>
  <c r="BO71" i="2" a="1"/>
  <c r="BO165" i="2" a="1"/>
  <c r="BO9" i="2" a="1"/>
  <c r="BO99" i="2" a="1"/>
  <c r="BO93" i="2" a="1"/>
  <c r="BO135" i="2" a="1"/>
  <c r="BO131" i="2" a="1"/>
  <c r="BO66" i="2" a="1"/>
  <c r="BO134" i="2" a="1"/>
  <c r="BO60" i="2" a="1"/>
  <c r="BO106" i="2" a="1"/>
  <c r="BO190" i="2" a="1"/>
  <c r="BO56" i="2" a="1"/>
  <c r="BO90" i="2" a="1"/>
  <c r="BO158" i="2" a="1"/>
  <c r="BO92" i="2" a="1"/>
  <c r="BO153" i="2" a="1"/>
  <c r="BO133" i="2" a="1"/>
  <c r="BO74" i="2" a="1"/>
  <c r="BO61" i="2" a="1"/>
  <c r="BO80" i="2" a="1"/>
  <c r="BO174" i="2" a="1"/>
  <c r="BO82" i="2" a="1"/>
  <c r="BO77" i="2" a="1"/>
  <c r="BO10" i="2" a="1"/>
  <c r="BO186" i="2" a="1"/>
  <c r="BO27" i="2" a="1"/>
  <c r="BO132" i="2" a="1"/>
  <c r="BO119" i="2" a="1"/>
  <c r="BO48" i="2" a="1"/>
  <c r="BO160" i="2" a="1"/>
  <c r="BO45" i="2" a="1"/>
  <c r="BO177" i="2" a="1"/>
  <c r="AH198" i="2" l="1"/>
  <c r="AM198" i="2" s="1"/>
  <c r="R212" i="1" s="1"/>
  <c r="AM197" i="2"/>
  <c r="R211" i="1" s="1"/>
  <c r="T19" i="1"/>
  <c r="T71" i="1"/>
  <c r="T23" i="1"/>
  <c r="T115" i="1"/>
  <c r="T170" i="1"/>
  <c r="T35" i="1"/>
  <c r="T84" i="1"/>
  <c r="T119" i="1"/>
  <c r="T138" i="1"/>
  <c r="T41" i="1"/>
  <c r="T73" i="1"/>
  <c r="T142" i="1"/>
  <c r="T154" i="1"/>
  <c r="T60" i="1"/>
  <c r="T208" i="1"/>
  <c r="T111" i="1"/>
  <c r="T182" i="1"/>
  <c r="T17" i="1"/>
  <c r="T80" i="1"/>
  <c r="T131" i="1"/>
  <c r="T186" i="1"/>
  <c r="T37" i="1"/>
  <c r="T86" i="1"/>
  <c r="T137" i="1"/>
  <c r="T198" i="1"/>
  <c r="T49" i="1"/>
  <c r="T32" i="1"/>
  <c r="T120" i="1"/>
  <c r="T178" i="1"/>
  <c r="T44" i="1"/>
  <c r="T93" i="1"/>
  <c r="T127" i="1"/>
  <c r="T147" i="1"/>
  <c r="T85" i="1"/>
  <c r="T82" i="1"/>
  <c r="T152" i="1"/>
  <c r="T193" i="1"/>
  <c r="T68" i="1"/>
  <c r="T36" i="1"/>
  <c r="T116" i="1"/>
  <c r="T171" i="1"/>
  <c r="T25" i="1"/>
  <c r="T89" i="1"/>
  <c r="T136" i="1"/>
  <c r="T143" i="1"/>
  <c r="T90" i="1"/>
  <c r="T95" i="1"/>
  <c r="T148" i="1"/>
  <c r="T205" i="1"/>
  <c r="T168" i="1"/>
  <c r="T128" i="1"/>
  <c r="T167" i="1"/>
  <c r="T21" i="1"/>
  <c r="T101" i="1"/>
  <c r="T132" i="1"/>
  <c r="T187" i="1"/>
  <c r="T106" i="1"/>
  <c r="T91" i="1"/>
  <c r="T141" i="1"/>
  <c r="T201" i="1"/>
  <c r="T153" i="1"/>
  <c r="T122" i="1"/>
  <c r="T124" i="1"/>
  <c r="T179" i="1"/>
  <c r="T34" i="1"/>
  <c r="T97" i="1"/>
  <c r="T144" i="1"/>
  <c r="T183" i="1"/>
  <c r="T109" i="1"/>
  <c r="T103" i="1"/>
  <c r="T188" i="1"/>
  <c r="T203" i="1"/>
  <c r="T158" i="1"/>
  <c r="T118" i="1"/>
  <c r="T194" i="1"/>
  <c r="T175" i="1"/>
  <c r="T30" i="1"/>
  <c r="T79" i="1"/>
  <c r="T140" i="1"/>
  <c r="T195" i="1"/>
  <c r="T48" i="1"/>
  <c r="T99" i="1"/>
  <c r="T149" i="1"/>
  <c r="T199" i="1"/>
  <c r="T162" i="1"/>
  <c r="T130" i="1"/>
  <c r="T212" i="1"/>
  <c r="T192" i="1"/>
  <c r="T42" i="1"/>
  <c r="T77" i="1"/>
  <c r="T176" i="1"/>
  <c r="T191" i="1"/>
  <c r="T46" i="1"/>
  <c r="T69" i="1"/>
  <c r="T145" i="1"/>
  <c r="T189" i="1"/>
  <c r="T51" i="1"/>
  <c r="T126" i="1"/>
  <c r="T40" i="1"/>
  <c r="T210" i="1"/>
  <c r="T38" i="1"/>
  <c r="T87" i="1"/>
  <c r="T172" i="1"/>
  <c r="T211" i="1"/>
  <c r="T56" i="1"/>
  <c r="T94" i="1"/>
  <c r="T139" i="1"/>
  <c r="T207" i="1"/>
  <c r="T66" i="1"/>
  <c r="T156" i="1"/>
  <c r="T45" i="1"/>
  <c r="T202" i="1"/>
  <c r="T57" i="1"/>
  <c r="T83" i="1"/>
  <c r="T184" i="1"/>
  <c r="T206" i="1"/>
  <c r="T52" i="1"/>
  <c r="T98" i="1"/>
  <c r="T185" i="1"/>
  <c r="T204" i="1"/>
  <c r="T59" i="1"/>
  <c r="T157" i="1"/>
  <c r="T155" i="1"/>
  <c r="T197" i="1"/>
  <c r="T53" i="1"/>
  <c r="T121" i="1"/>
  <c r="T180" i="1"/>
  <c r="T196" i="1"/>
  <c r="T54" i="1"/>
  <c r="T113" i="1"/>
  <c r="T150" i="1"/>
  <c r="T47" i="1"/>
  <c r="T55" i="1"/>
  <c r="T161" i="1"/>
  <c r="T151" i="1"/>
  <c r="T200" i="1"/>
  <c r="T65" i="1"/>
  <c r="T117" i="1"/>
  <c r="T173" i="1"/>
  <c r="T190" i="1"/>
  <c r="T50" i="1"/>
  <c r="T105" i="1"/>
  <c r="T146" i="1"/>
  <c r="T43" i="1"/>
  <c r="T92" i="1"/>
  <c r="T166" i="1"/>
  <c r="T163" i="1"/>
  <c r="T64" i="1"/>
  <c r="T61" i="1"/>
  <c r="T129" i="1"/>
  <c r="T169" i="1"/>
  <c r="T209" i="1"/>
  <c r="T62" i="1"/>
  <c r="T133" i="1"/>
  <c r="T74" i="1"/>
  <c r="T24" i="1"/>
  <c r="T88" i="1"/>
  <c r="T102" i="1"/>
  <c r="T159" i="1"/>
  <c r="T28" i="1"/>
  <c r="T67" i="1"/>
  <c r="T125" i="1"/>
  <c r="T181" i="1"/>
  <c r="T31" i="1"/>
  <c r="T58" i="1"/>
  <c r="T114" i="1"/>
  <c r="T81" i="1"/>
  <c r="T20" i="1"/>
  <c r="T100" i="1"/>
  <c r="T135" i="1"/>
  <c r="T160" i="1"/>
  <c r="T18" i="1"/>
  <c r="T63" i="1"/>
  <c r="T104" i="1"/>
  <c r="T177" i="1"/>
  <c r="T27" i="1"/>
  <c r="T76" i="1"/>
  <c r="T110" i="1"/>
  <c r="T72" i="1"/>
  <c r="T33" i="1"/>
  <c r="T96" i="1"/>
  <c r="T112" i="1"/>
  <c r="T164" i="1"/>
  <c r="T22" i="1"/>
  <c r="T75" i="1"/>
  <c r="T134" i="1"/>
  <c r="T174" i="1"/>
  <c r="T39" i="1"/>
  <c r="T70" i="1"/>
  <c r="T123" i="1"/>
  <c r="T107" i="1"/>
  <c r="T29" i="1"/>
  <c r="T78" i="1"/>
  <c r="T108" i="1"/>
  <c r="T165" i="1"/>
  <c r="T26" i="1"/>
  <c r="T16" i="1"/>
  <c r="BO2" i="2"/>
  <c r="BO201" i="2"/>
  <c r="BO198" i="2"/>
  <c r="BO194" i="2"/>
  <c r="BO190" i="2"/>
  <c r="BO186" i="2"/>
  <c r="BO182" i="2"/>
  <c r="BO178" i="2"/>
  <c r="BO171" i="2"/>
  <c r="BO168" i="2"/>
  <c r="BO163" i="2"/>
  <c r="BO160" i="2"/>
  <c r="BO155" i="2"/>
  <c r="BO152" i="2"/>
  <c r="BO147" i="2"/>
  <c r="BO144" i="2"/>
  <c r="BO139" i="2"/>
  <c r="BO136" i="2"/>
  <c r="BO131" i="2"/>
  <c r="BO128" i="2"/>
  <c r="BO123" i="2"/>
  <c r="BO120" i="2"/>
  <c r="BO115" i="2"/>
  <c r="BO112" i="2"/>
  <c r="BO107" i="2"/>
  <c r="BO104" i="2"/>
  <c r="BO99" i="2"/>
  <c r="BO96" i="2"/>
  <c r="BO91" i="2"/>
  <c r="BO88" i="2"/>
  <c r="BO83" i="2"/>
  <c r="BO80" i="2"/>
  <c r="BO75" i="2"/>
  <c r="BO72" i="2"/>
  <c r="BO67" i="2"/>
  <c r="BO64" i="2"/>
  <c r="BO59" i="2"/>
  <c r="BO56" i="2"/>
  <c r="BO51" i="2"/>
  <c r="BO48" i="2"/>
  <c r="BO43" i="2"/>
  <c r="BO40" i="2"/>
  <c r="BO35" i="2"/>
  <c r="BO32" i="2"/>
  <c r="BO27" i="2"/>
  <c r="BO24" i="2"/>
  <c r="BO19" i="2"/>
  <c r="BO16" i="2"/>
  <c r="BO11" i="2"/>
  <c r="BO8" i="2"/>
  <c r="BO199" i="2"/>
  <c r="BO195" i="2"/>
  <c r="BO191" i="2"/>
  <c r="BO187" i="2"/>
  <c r="BO183" i="2"/>
  <c r="BO179" i="2"/>
  <c r="BO175" i="2"/>
  <c r="BO173" i="2"/>
  <c r="BO170" i="2"/>
  <c r="BO165" i="2"/>
  <c r="BO162" i="2"/>
  <c r="BO157" i="2"/>
  <c r="BO154" i="2"/>
  <c r="BO149" i="2"/>
  <c r="BO146" i="2"/>
  <c r="BO141" i="2"/>
  <c r="BO138" i="2"/>
  <c r="BO133" i="2"/>
  <c r="BO130" i="2"/>
  <c r="BO125" i="2"/>
  <c r="BO122" i="2"/>
  <c r="BO117" i="2"/>
  <c r="BO114" i="2"/>
  <c r="BO109" i="2"/>
  <c r="BO106" i="2"/>
  <c r="BO101" i="2"/>
  <c r="BO98" i="2"/>
  <c r="BO93" i="2"/>
  <c r="BO90" i="2"/>
  <c r="BO85" i="2"/>
  <c r="BO82" i="2"/>
  <c r="BO77" i="2"/>
  <c r="BO74" i="2"/>
  <c r="BO69" i="2"/>
  <c r="BO66" i="2"/>
  <c r="BO61" i="2"/>
  <c r="BO58" i="2"/>
  <c r="BO53" i="2"/>
  <c r="BO50" i="2"/>
  <c r="BO45" i="2"/>
  <c r="BO42" i="2"/>
  <c r="BO37" i="2"/>
  <c r="BO34" i="2"/>
  <c r="BO29" i="2"/>
  <c r="BO26" i="2"/>
  <c r="BO21" i="2"/>
  <c r="BO18" i="2"/>
  <c r="BO13" i="2"/>
  <c r="BO10" i="2"/>
  <c r="BO5" i="2"/>
  <c r="BO197" i="2"/>
  <c r="BO193" i="2"/>
  <c r="BO189" i="2"/>
  <c r="BO185" i="2"/>
  <c r="BO181" i="2"/>
  <c r="BO177" i="2"/>
  <c r="BO172" i="2"/>
  <c r="BO167" i="2"/>
  <c r="BO164" i="2"/>
  <c r="BO159" i="2"/>
  <c r="BO156" i="2"/>
  <c r="BO151" i="2"/>
  <c r="BO148" i="2"/>
  <c r="BO143" i="2"/>
  <c r="BO140" i="2"/>
  <c r="BO135" i="2"/>
  <c r="BO132" i="2"/>
  <c r="BO127" i="2"/>
  <c r="BO124" i="2"/>
  <c r="BO119" i="2"/>
  <c r="BO116" i="2"/>
  <c r="BO111" i="2"/>
  <c r="BO108" i="2"/>
  <c r="BO103" i="2"/>
  <c r="BO100" i="2"/>
  <c r="BO95" i="2"/>
  <c r="BO92" i="2"/>
  <c r="BO87" i="2"/>
  <c r="BO84" i="2"/>
  <c r="BO79" i="2"/>
  <c r="BO76" i="2"/>
  <c r="BO71" i="2"/>
  <c r="BO68" i="2"/>
  <c r="BO63" i="2"/>
  <c r="BO60" i="2"/>
  <c r="BO55" i="2"/>
  <c r="BO52" i="2"/>
  <c r="BO47" i="2"/>
  <c r="BO44" i="2"/>
  <c r="BO39" i="2"/>
  <c r="BO36" i="2"/>
  <c r="BO31" i="2"/>
  <c r="BO28" i="2"/>
  <c r="BO23" i="2"/>
  <c r="BO20" i="2"/>
  <c r="BO15" i="2"/>
  <c r="BO12" i="2"/>
  <c r="BO7" i="2"/>
  <c r="BO4" i="2"/>
  <c r="BO200" i="2"/>
  <c r="BO196" i="2"/>
  <c r="BO192" i="2"/>
  <c r="BO188" i="2"/>
  <c r="BO184" i="2"/>
  <c r="BO180" i="2"/>
  <c r="BO176" i="2"/>
  <c r="BO174" i="2"/>
  <c r="BO169" i="2"/>
  <c r="BO166" i="2"/>
  <c r="BO161" i="2"/>
  <c r="BO158" i="2"/>
  <c r="BO153" i="2"/>
  <c r="BO150" i="2"/>
  <c r="BO145" i="2"/>
  <c r="BO142" i="2"/>
  <c r="BO137" i="2"/>
  <c r="BO134" i="2"/>
  <c r="BO129" i="2"/>
  <c r="BO126" i="2"/>
  <c r="BO121" i="2"/>
  <c r="BO118" i="2"/>
  <c r="BO113" i="2"/>
  <c r="BO110" i="2"/>
  <c r="BO105" i="2"/>
  <c r="BO102" i="2"/>
  <c r="BO97" i="2"/>
  <c r="BO94" i="2"/>
  <c r="BO89" i="2"/>
  <c r="BO86" i="2"/>
  <c r="BO81" i="2"/>
  <c r="BO78" i="2"/>
  <c r="BO73" i="2"/>
  <c r="BO70" i="2"/>
  <c r="BO65" i="2"/>
  <c r="BO62" i="2"/>
  <c r="BO57" i="2"/>
  <c r="BO54" i="2"/>
  <c r="BO49" i="2"/>
  <c r="BO46" i="2"/>
  <c r="BO41" i="2"/>
  <c r="BO38" i="2"/>
  <c r="BO33" i="2"/>
  <c r="BO30" i="2"/>
  <c r="BO25" i="2"/>
  <c r="BO22" i="2"/>
  <c r="BO17" i="2"/>
  <c r="BO14" i="2"/>
  <c r="BO9" i="2"/>
  <c r="BO6" i="2"/>
  <c r="BO3" i="2"/>
  <c r="BP2" i="2" l="1" a="1"/>
  <c r="BP2" i="2" s="1"/>
  <c r="V16" i="1" l="1"/>
  <c r="BP3" i="2" a="1"/>
  <c r="BP3" i="2" s="1"/>
  <c r="V17" i="1" s="1"/>
  <c r="U16" i="1" l="1"/>
  <c r="U17" i="1" s="1"/>
  <c r="W17" i="1"/>
  <c r="X17" i="1"/>
  <c r="X16" i="1"/>
  <c r="W16" i="1"/>
  <c r="BP4" i="2" a="1"/>
  <c r="BP4" i="2" s="1"/>
  <c r="V18" i="1" s="1"/>
  <c r="U18" i="1" l="1"/>
  <c r="Y17" i="1"/>
  <c r="Z17" i="1" s="1"/>
  <c r="W18" i="1"/>
  <c r="X18" i="1"/>
  <c r="Y16" i="1"/>
  <c r="Z16" i="1" s="1"/>
  <c r="BP5" i="2" a="1"/>
  <c r="BP5" i="2" s="1"/>
  <c r="V19" i="1" s="1"/>
  <c r="U19" i="1" l="1"/>
  <c r="Y18" i="1"/>
  <c r="Z18" i="1" s="1"/>
  <c r="X19" i="1"/>
  <c r="W19" i="1"/>
  <c r="BP6" i="2" a="1"/>
  <c r="BP6" i="2" s="1"/>
  <c r="V20" i="1" s="1"/>
  <c r="U20" i="1" l="1"/>
  <c r="Y19" i="1"/>
  <c r="Z19" i="1" s="1"/>
  <c r="W20" i="1"/>
  <c r="X20" i="1"/>
  <c r="BP7" i="2" a="1"/>
  <c r="BP7" i="2" s="1"/>
  <c r="V21" i="1" s="1"/>
  <c r="Z21" i="1" s="1"/>
  <c r="U21" i="1" l="1"/>
  <c r="Y20" i="1"/>
  <c r="Z20" i="1" s="1"/>
  <c r="W21" i="1"/>
  <c r="X21" i="1"/>
  <c r="BP8" i="2" a="1"/>
  <c r="BP8" i="2" s="1"/>
  <c r="V22" i="1" s="1"/>
  <c r="Z22" i="1" s="1"/>
  <c r="U22" i="1" l="1"/>
  <c r="Y21" i="1"/>
  <c r="W22" i="1"/>
  <c r="X22" i="1"/>
  <c r="BP9" i="2" a="1"/>
  <c r="BP9" i="2" s="1"/>
  <c r="V23" i="1" s="1"/>
  <c r="Z23" i="1" s="1"/>
  <c r="U23" i="1" l="1"/>
  <c r="Y22" i="1"/>
  <c r="X23" i="1"/>
  <c r="W23" i="1"/>
  <c r="BP10" i="2" a="1"/>
  <c r="BP10" i="2" s="1"/>
  <c r="V24" i="1" s="1"/>
  <c r="Z24" i="1" s="1"/>
  <c r="U24" i="1" l="1"/>
  <c r="Y23" i="1"/>
  <c r="W24" i="1"/>
  <c r="X24" i="1"/>
  <c r="BP11" i="2" a="1"/>
  <c r="BP11" i="2" s="1"/>
  <c r="V25" i="1" s="1"/>
  <c r="Z25" i="1" s="1"/>
  <c r="U25" i="1" l="1"/>
  <c r="Y24" i="1"/>
  <c r="W25" i="1"/>
  <c r="X25" i="1"/>
  <c r="BP12" i="2" a="1"/>
  <c r="BP12" i="2" s="1"/>
  <c r="V26" i="1" s="1"/>
  <c r="Z26" i="1" s="1"/>
  <c r="U26" i="1" l="1"/>
  <c r="Y25" i="1"/>
  <c r="W26" i="1"/>
  <c r="X26" i="1"/>
  <c r="BP13" i="2" a="1"/>
  <c r="BP13" i="2" s="1"/>
  <c r="V27" i="1" s="1"/>
  <c r="Z27" i="1" s="1"/>
  <c r="U27" i="1" l="1"/>
  <c r="Y26" i="1"/>
  <c r="X27" i="1"/>
  <c r="W27" i="1"/>
  <c r="BP14" i="2" a="1"/>
  <c r="BP14" i="2" s="1"/>
  <c r="V28" i="1" s="1"/>
  <c r="Z28" i="1" s="1"/>
  <c r="U28" i="1" l="1"/>
  <c r="Y27" i="1"/>
  <c r="W28" i="1"/>
  <c r="X28" i="1"/>
  <c r="BP15" i="2" a="1"/>
  <c r="BP15" i="2" s="1"/>
  <c r="V29" i="1" s="1"/>
  <c r="Z29" i="1" s="1"/>
  <c r="Y28" i="1" l="1"/>
  <c r="U29" i="1"/>
  <c r="W29" i="1"/>
  <c r="X29" i="1"/>
  <c r="BP16" i="2" a="1"/>
  <c r="BP16" i="2" s="1"/>
  <c r="V30" i="1" s="1"/>
  <c r="Z30" i="1" s="1"/>
  <c r="U30" i="1" l="1"/>
  <c r="Y29" i="1"/>
  <c r="W30" i="1"/>
  <c r="X30" i="1"/>
  <c r="BP17" i="2" a="1"/>
  <c r="BP17" i="2" s="1"/>
  <c r="V31" i="1" s="1"/>
  <c r="Z31" i="1" s="1"/>
  <c r="U31" i="1" l="1"/>
  <c r="Y30" i="1"/>
  <c r="X31" i="1"/>
  <c r="W31" i="1"/>
  <c r="BP18" i="2" a="1"/>
  <c r="BP18" i="2" s="1"/>
  <c r="V32" i="1" s="1"/>
  <c r="Z32" i="1" s="1"/>
  <c r="U32" i="1" l="1"/>
  <c r="Y31" i="1"/>
  <c r="W32" i="1"/>
  <c r="X32" i="1"/>
  <c r="BP19" i="2" a="1"/>
  <c r="BP19" i="2" s="1"/>
  <c r="V33" i="1" s="1"/>
  <c r="Z33" i="1" s="1"/>
  <c r="U33" i="1" l="1"/>
  <c r="Y32" i="1"/>
  <c r="W33" i="1"/>
  <c r="X33" i="1"/>
  <c r="BP20" i="2" a="1"/>
  <c r="BP20" i="2" s="1"/>
  <c r="V34" i="1" s="1"/>
  <c r="Z34" i="1" s="1"/>
  <c r="U34" i="1" l="1"/>
  <c r="Y33" i="1"/>
  <c r="W34" i="1"/>
  <c r="X34" i="1"/>
  <c r="BP21" i="2" a="1"/>
  <c r="BP21" i="2" s="1"/>
  <c r="V35" i="1" s="1"/>
  <c r="Z35" i="1" s="1"/>
  <c r="U35" i="1" l="1"/>
  <c r="Y34" i="1"/>
  <c r="X35" i="1"/>
  <c r="W35" i="1"/>
  <c r="BP22" i="2" a="1"/>
  <c r="BP22" i="2" s="1"/>
  <c r="V36" i="1" s="1"/>
  <c r="Z36" i="1" s="1"/>
  <c r="U36" i="1" l="1"/>
  <c r="Y35" i="1"/>
  <c r="W36" i="1"/>
  <c r="X36" i="1"/>
  <c r="BP23" i="2" a="1"/>
  <c r="BP23" i="2" s="1"/>
  <c r="V37" i="1" s="1"/>
  <c r="Z37" i="1" s="1"/>
  <c r="U37" i="1" l="1"/>
  <c r="Y36" i="1"/>
  <c r="W37" i="1"/>
  <c r="X37" i="1"/>
  <c r="BP24" i="2" a="1"/>
  <c r="BP24" i="2" s="1"/>
  <c r="V38" i="1" s="1"/>
  <c r="Z38" i="1" s="1"/>
  <c r="U38" i="1" l="1"/>
  <c r="Y37" i="1"/>
  <c r="W38" i="1"/>
  <c r="X38" i="1"/>
  <c r="BP25" i="2" a="1"/>
  <c r="BP25" i="2" s="1"/>
  <c r="V39" i="1" s="1"/>
  <c r="Z39" i="1" s="1"/>
  <c r="U39" i="1" l="1"/>
  <c r="Y38" i="1"/>
  <c r="X39" i="1"/>
  <c r="W39" i="1"/>
  <c r="BP26" i="2" a="1"/>
  <c r="BP26" i="2" s="1"/>
  <c r="V40" i="1" s="1"/>
  <c r="Z40" i="1" s="1"/>
  <c r="U40" i="1" l="1"/>
  <c r="Y39" i="1"/>
  <c r="W40" i="1"/>
  <c r="X40" i="1"/>
  <c r="BP27" i="2" a="1"/>
  <c r="BP27" i="2" s="1"/>
  <c r="V41" i="1" s="1"/>
  <c r="Z41" i="1" s="1"/>
  <c r="Y40" i="1" l="1"/>
  <c r="U41" i="1"/>
  <c r="W41" i="1"/>
  <c r="X41" i="1"/>
  <c r="BP28" i="2" a="1"/>
  <c r="BP28" i="2" s="1"/>
  <c r="V42" i="1" s="1"/>
  <c r="Z42" i="1" s="1"/>
  <c r="Y41" i="1" l="1"/>
  <c r="U42" i="1"/>
  <c r="W42" i="1"/>
  <c r="X42" i="1"/>
  <c r="BP29" i="2" a="1"/>
  <c r="BP29" i="2" s="1"/>
  <c r="V43" i="1" s="1"/>
  <c r="Z43" i="1" s="1"/>
  <c r="U43" i="1" l="1"/>
  <c r="Y42" i="1"/>
  <c r="X43" i="1"/>
  <c r="W43" i="1"/>
  <c r="BP30" i="2" a="1"/>
  <c r="BP30" i="2" s="1"/>
  <c r="V44" i="1" s="1"/>
  <c r="Z44" i="1" s="1"/>
  <c r="U44" i="1" l="1"/>
  <c r="Y43" i="1"/>
  <c r="W44" i="1"/>
  <c r="X44" i="1"/>
  <c r="BP31" i="2" a="1"/>
  <c r="BP31" i="2" s="1"/>
  <c r="V45" i="1" s="1"/>
  <c r="Z45" i="1" s="1"/>
  <c r="Y44" i="1" l="1"/>
  <c r="U45" i="1"/>
  <c r="W45" i="1"/>
  <c r="X45" i="1"/>
  <c r="BP32" i="2" a="1"/>
  <c r="BP32" i="2" s="1"/>
  <c r="V46" i="1" s="1"/>
  <c r="Z46" i="1" s="1"/>
  <c r="Y45" i="1" l="1"/>
  <c r="U46" i="1"/>
  <c r="X46" i="1"/>
  <c r="W46" i="1"/>
  <c r="BP33" i="2" a="1"/>
  <c r="BP33" i="2" s="1"/>
  <c r="V47" i="1" s="1"/>
  <c r="Z47" i="1" s="1"/>
  <c r="U47" i="1" l="1"/>
  <c r="Y46" i="1"/>
  <c r="X47" i="1"/>
  <c r="W47" i="1"/>
  <c r="BP34" i="2" a="1"/>
  <c r="BP34" i="2" s="1"/>
  <c r="V48" i="1" s="1"/>
  <c r="Z48" i="1" s="1"/>
  <c r="U48" i="1" l="1"/>
  <c r="Y47" i="1"/>
  <c r="X48" i="1"/>
  <c r="W48" i="1"/>
  <c r="BP35" i="2" a="1"/>
  <c r="BP35" i="2" s="1"/>
  <c r="V49" i="1" s="1"/>
  <c r="Z49" i="1" s="1"/>
  <c r="U49" i="1" l="1"/>
  <c r="Y48" i="1"/>
  <c r="W49" i="1"/>
  <c r="X49" i="1"/>
  <c r="BP36" i="2" a="1"/>
  <c r="BP36" i="2" s="1"/>
  <c r="V50" i="1" s="1"/>
  <c r="Z50" i="1" s="1"/>
  <c r="Y49" i="1" l="1"/>
  <c r="U50" i="1"/>
  <c r="W50" i="1"/>
  <c r="X50" i="1"/>
  <c r="BP37" i="2" a="1"/>
  <c r="BP37" i="2" s="1"/>
  <c r="V51" i="1" s="1"/>
  <c r="Z51" i="1" s="1"/>
  <c r="Y50" i="1" l="1"/>
  <c r="U51" i="1"/>
  <c r="W51" i="1"/>
  <c r="X51" i="1"/>
  <c r="BP38" i="2" a="1"/>
  <c r="BP38" i="2" s="1"/>
  <c r="V52" i="1" s="1"/>
  <c r="Z52" i="1" s="1"/>
  <c r="Y51" i="1" l="1"/>
  <c r="U52" i="1"/>
  <c r="X52" i="1"/>
  <c r="W52" i="1"/>
  <c r="BP39" i="2" a="1"/>
  <c r="BP39" i="2" s="1"/>
  <c r="V53" i="1" s="1"/>
  <c r="Z53" i="1" s="1"/>
  <c r="U53" i="1" l="1"/>
  <c r="Y52" i="1"/>
  <c r="W53" i="1"/>
  <c r="X53" i="1"/>
  <c r="BP40" i="2" a="1"/>
  <c r="BP40" i="2" s="1"/>
  <c r="V54" i="1" s="1"/>
  <c r="Z54" i="1" s="1"/>
  <c r="U54" i="1" l="1"/>
  <c r="Y53" i="1"/>
  <c r="W54" i="1"/>
  <c r="X54" i="1"/>
  <c r="BP41" i="2" a="1"/>
  <c r="BP41" i="2" s="1"/>
  <c r="V55" i="1" s="1"/>
  <c r="Z55" i="1" s="1"/>
  <c r="U55" i="1" l="1"/>
  <c r="Y54" i="1"/>
  <c r="W55" i="1"/>
  <c r="X55" i="1"/>
  <c r="BP42" i="2" a="1"/>
  <c r="BP42" i="2" s="1"/>
  <c r="V56" i="1" s="1"/>
  <c r="Z56" i="1" s="1"/>
  <c r="U56" i="1" l="1"/>
  <c r="Y55" i="1"/>
  <c r="X56" i="1"/>
  <c r="W56" i="1"/>
  <c r="BP43" i="2" a="1"/>
  <c r="BP43" i="2" s="1"/>
  <c r="V57" i="1" s="1"/>
  <c r="Z57" i="1" s="1"/>
  <c r="U57" i="1" l="1"/>
  <c r="Y56" i="1"/>
  <c r="W57" i="1"/>
  <c r="X57" i="1"/>
  <c r="BP44" i="2" a="1"/>
  <c r="BP44" i="2" s="1"/>
  <c r="V58" i="1" s="1"/>
  <c r="Z58" i="1" s="1"/>
  <c r="U58" i="1" l="1"/>
  <c r="Y57" i="1"/>
  <c r="W58" i="1"/>
  <c r="X58" i="1"/>
  <c r="BP45" i="2" a="1"/>
  <c r="BP45" i="2" s="1"/>
  <c r="V59" i="1" s="1"/>
  <c r="Z59" i="1" s="1"/>
  <c r="U59" i="1" l="1"/>
  <c r="Y58" i="1"/>
  <c r="W59" i="1"/>
  <c r="X59" i="1"/>
  <c r="BP46" i="2" a="1"/>
  <c r="BP46" i="2" s="1"/>
  <c r="V60" i="1" s="1"/>
  <c r="Z60" i="1" s="1"/>
  <c r="U60" i="1" l="1"/>
  <c r="Y59" i="1"/>
  <c r="X60" i="1"/>
  <c r="W60" i="1"/>
  <c r="BP47" i="2" a="1"/>
  <c r="BP47" i="2" s="1"/>
  <c r="V61" i="1" s="1"/>
  <c r="Z61" i="1" s="1"/>
  <c r="U61" i="1" l="1"/>
  <c r="Y60" i="1"/>
  <c r="W61" i="1"/>
  <c r="X61" i="1"/>
  <c r="BP48" i="2" a="1"/>
  <c r="BP48" i="2" s="1"/>
  <c r="V62" i="1" s="1"/>
  <c r="Z62" i="1" s="1"/>
  <c r="U62" i="1" l="1"/>
  <c r="Y61" i="1"/>
  <c r="W62" i="1"/>
  <c r="X62" i="1"/>
  <c r="BP49" i="2" a="1"/>
  <c r="BP49" i="2" s="1"/>
  <c r="V63" i="1" s="1"/>
  <c r="Z63" i="1" s="1"/>
  <c r="U63" i="1" l="1"/>
  <c r="Y62" i="1"/>
  <c r="W63" i="1"/>
  <c r="X63" i="1"/>
  <c r="BP50" i="2" a="1"/>
  <c r="BP50" i="2" s="1"/>
  <c r="V64" i="1" s="1"/>
  <c r="Z64" i="1" s="1"/>
  <c r="U64" i="1" l="1"/>
  <c r="Y63" i="1"/>
  <c r="X64" i="1"/>
  <c r="W64" i="1"/>
  <c r="BP51" i="2" a="1"/>
  <c r="BP51" i="2" s="1"/>
  <c r="V65" i="1" s="1"/>
  <c r="Z65" i="1" s="1"/>
  <c r="U65" i="1" l="1"/>
  <c r="Y64" i="1"/>
  <c r="W65" i="1"/>
  <c r="X65" i="1"/>
  <c r="BP52" i="2" a="1"/>
  <c r="BP52" i="2" s="1"/>
  <c r="V66" i="1" s="1"/>
  <c r="Z66" i="1" s="1"/>
  <c r="U66" i="1" l="1"/>
  <c r="Y65" i="1"/>
  <c r="W66" i="1"/>
  <c r="X66" i="1"/>
  <c r="BP53" i="2" a="1"/>
  <c r="BP53" i="2" s="1"/>
  <c r="V67" i="1" s="1"/>
  <c r="Z67" i="1" s="1"/>
  <c r="U67" i="1" l="1"/>
  <c r="Y66" i="1"/>
  <c r="X67" i="1"/>
  <c r="W67" i="1"/>
  <c r="BP54" i="2" a="1"/>
  <c r="BP54" i="2" s="1"/>
  <c r="V68" i="1" s="1"/>
  <c r="Z68" i="1" s="1"/>
  <c r="U68" i="1" l="1"/>
  <c r="Y67" i="1"/>
  <c r="W68" i="1"/>
  <c r="X68" i="1"/>
  <c r="BP55" i="2" a="1"/>
  <c r="BP55" i="2" s="1"/>
  <c r="V69" i="1" s="1"/>
  <c r="Z69" i="1" s="1"/>
  <c r="U69" i="1" l="1"/>
  <c r="Y68" i="1"/>
  <c r="X69" i="1"/>
  <c r="W69" i="1"/>
  <c r="BP56" i="2" a="1"/>
  <c r="BP56" i="2" s="1"/>
  <c r="V70" i="1" s="1"/>
  <c r="Z70" i="1" s="1"/>
  <c r="U70" i="1" l="1"/>
  <c r="Y69" i="1"/>
  <c r="W70" i="1"/>
  <c r="X70" i="1"/>
  <c r="BP57" i="2" a="1"/>
  <c r="BP57" i="2" s="1"/>
  <c r="V71" i="1" s="1"/>
  <c r="Z71" i="1" s="1"/>
  <c r="U71" i="1" l="1"/>
  <c r="Y70" i="1"/>
  <c r="X71" i="1"/>
  <c r="W71" i="1"/>
  <c r="BP58" i="2" a="1"/>
  <c r="BP58" i="2" s="1"/>
  <c r="V72" i="1" s="1"/>
  <c r="Z72" i="1" s="1"/>
  <c r="U72" i="1" l="1"/>
  <c r="Y71" i="1"/>
  <c r="W72" i="1"/>
  <c r="X72" i="1"/>
  <c r="BP59" i="2" a="1"/>
  <c r="BP59" i="2" s="1"/>
  <c r="V73" i="1" s="1"/>
  <c r="Z73" i="1" s="1"/>
  <c r="Y72" i="1" l="1"/>
  <c r="U73" i="1"/>
  <c r="W73" i="1"/>
  <c r="X73" i="1"/>
  <c r="BP60" i="2" a="1"/>
  <c r="BP60" i="2" s="1"/>
  <c r="V74" i="1" s="1"/>
  <c r="Z74" i="1" s="1"/>
  <c r="U74" i="1" l="1"/>
  <c r="Y73" i="1"/>
  <c r="X74" i="1"/>
  <c r="W74" i="1"/>
  <c r="BP61" i="2" a="1"/>
  <c r="BP61" i="2" s="1"/>
  <c r="V75" i="1" s="1"/>
  <c r="Z75" i="1" s="1"/>
  <c r="U75" i="1" l="1"/>
  <c r="Y74" i="1"/>
  <c r="X75" i="1"/>
  <c r="W75" i="1"/>
  <c r="BP62" i="2" a="1"/>
  <c r="BP62" i="2" s="1"/>
  <c r="V76" i="1" s="1"/>
  <c r="Z76" i="1" s="1"/>
  <c r="U76" i="1" l="1"/>
  <c r="Y75" i="1"/>
  <c r="W76" i="1"/>
  <c r="X76" i="1"/>
  <c r="BP63" i="2" a="1"/>
  <c r="BP63" i="2" s="1"/>
  <c r="V77" i="1" s="1"/>
  <c r="Z77" i="1" s="1"/>
  <c r="U77" i="1" l="1"/>
  <c r="Y76" i="1"/>
  <c r="W77" i="1"/>
  <c r="X77" i="1"/>
  <c r="BP64" i="2" a="1"/>
  <c r="BP64" i="2" s="1"/>
  <c r="V78" i="1" s="1"/>
  <c r="Z78" i="1" s="1"/>
  <c r="U78" i="1" l="1"/>
  <c r="Y77" i="1"/>
  <c r="W78" i="1"/>
  <c r="X78" i="1"/>
  <c r="BP65" i="2" a="1"/>
  <c r="BP65" i="2" s="1"/>
  <c r="V79" i="1" s="1"/>
  <c r="Z79" i="1" s="1"/>
  <c r="U79" i="1" l="1"/>
  <c r="Y78" i="1"/>
  <c r="W79" i="1"/>
  <c r="X79" i="1"/>
  <c r="BP66" i="2" a="1"/>
  <c r="BP66" i="2" s="1"/>
  <c r="V80" i="1" s="1"/>
  <c r="Z80" i="1" s="1"/>
  <c r="U80" i="1" l="1"/>
  <c r="Y79" i="1"/>
  <c r="X80" i="1"/>
  <c r="W80" i="1"/>
  <c r="BP67" i="2" a="1"/>
  <c r="BP67" i="2" s="1"/>
  <c r="V81" i="1" s="1"/>
  <c r="Z81" i="1" s="1"/>
  <c r="U81" i="1" l="1"/>
  <c r="Y80" i="1"/>
  <c r="W81" i="1"/>
  <c r="X81" i="1"/>
  <c r="BP68" i="2" a="1"/>
  <c r="BP68" i="2" s="1"/>
  <c r="V82" i="1" s="1"/>
  <c r="Z82" i="1" s="1"/>
  <c r="U82" i="1" l="1"/>
  <c r="Y81" i="1"/>
  <c r="W82" i="1"/>
  <c r="X82" i="1"/>
  <c r="BP69" i="2" a="1"/>
  <c r="BP69" i="2" s="1"/>
  <c r="V83" i="1" s="1"/>
  <c r="Z83" i="1" s="1"/>
  <c r="U83" i="1" l="1"/>
  <c r="Y82" i="1"/>
  <c r="W83" i="1"/>
  <c r="X83" i="1"/>
  <c r="BP70" i="2" a="1"/>
  <c r="BP70" i="2" s="1"/>
  <c r="V84" i="1" s="1"/>
  <c r="Z84" i="1" s="1"/>
  <c r="U84" i="1" l="1"/>
  <c r="Y83" i="1"/>
  <c r="X84" i="1"/>
  <c r="W84" i="1"/>
  <c r="BP71" i="2" a="1"/>
  <c r="BP71" i="2" s="1"/>
  <c r="V85" i="1" s="1"/>
  <c r="Z85" i="1" s="1"/>
  <c r="U85" i="1" l="1"/>
  <c r="Y84" i="1"/>
  <c r="W85" i="1"/>
  <c r="X85" i="1"/>
  <c r="BP72" i="2" a="1"/>
  <c r="BP72" i="2" s="1"/>
  <c r="V86" i="1" s="1"/>
  <c r="Z86" i="1" s="1"/>
  <c r="U86" i="1" l="1"/>
  <c r="Y85" i="1"/>
  <c r="W86" i="1"/>
  <c r="X86" i="1"/>
  <c r="BP73" i="2" a="1"/>
  <c r="BP73" i="2" s="1"/>
  <c r="V87" i="1" s="1"/>
  <c r="Z87" i="1" s="1"/>
  <c r="U87" i="1" l="1"/>
  <c r="Y86" i="1"/>
  <c r="W87" i="1"/>
  <c r="X87" i="1"/>
  <c r="BP74" i="2" a="1"/>
  <c r="BP74" i="2" s="1"/>
  <c r="V88" i="1" s="1"/>
  <c r="Z88" i="1" s="1"/>
  <c r="U88" i="1" l="1"/>
  <c r="Y87" i="1"/>
  <c r="X88" i="1"/>
  <c r="W88" i="1"/>
  <c r="BP75" i="2" a="1"/>
  <c r="BP75" i="2" s="1"/>
  <c r="V89" i="1" s="1"/>
  <c r="Z89" i="1" s="1"/>
  <c r="U89" i="1" l="1"/>
  <c r="Y88" i="1"/>
  <c r="W89" i="1"/>
  <c r="X89" i="1"/>
  <c r="BP76" i="2" a="1"/>
  <c r="BP76" i="2" s="1"/>
  <c r="V90" i="1" s="1"/>
  <c r="Z90" i="1" s="1"/>
  <c r="U90" i="1" l="1"/>
  <c r="Y89" i="1"/>
  <c r="W90" i="1"/>
  <c r="X90" i="1"/>
  <c r="BP77" i="2" a="1"/>
  <c r="BP77" i="2" s="1"/>
  <c r="V91" i="1" s="1"/>
  <c r="Z91" i="1" s="1"/>
  <c r="U91" i="1" l="1"/>
  <c r="Y90" i="1"/>
  <c r="W91" i="1"/>
  <c r="X91" i="1"/>
  <c r="BP78" i="2" a="1"/>
  <c r="BP78" i="2" s="1"/>
  <c r="V92" i="1" s="1"/>
  <c r="Z92" i="1" s="1"/>
  <c r="U92" i="1" l="1"/>
  <c r="Y91" i="1"/>
  <c r="X92" i="1"/>
  <c r="W92" i="1"/>
  <c r="BP79" i="2" a="1"/>
  <c r="BP79" i="2" s="1"/>
  <c r="V93" i="1" s="1"/>
  <c r="Z93" i="1" s="1"/>
  <c r="U93" i="1" l="1"/>
  <c r="Y92" i="1"/>
  <c r="W93" i="1"/>
  <c r="X93" i="1"/>
  <c r="BP80" i="2" a="1"/>
  <c r="BP80" i="2" s="1"/>
  <c r="V94" i="1" s="1"/>
  <c r="Z94" i="1" s="1"/>
  <c r="U94" i="1" l="1"/>
  <c r="Y93" i="1"/>
  <c r="W94" i="1"/>
  <c r="X94" i="1"/>
  <c r="BP81" i="2" a="1"/>
  <c r="BP81" i="2" s="1"/>
  <c r="V95" i="1" s="1"/>
  <c r="Z95" i="1" s="1"/>
  <c r="U95" i="1" l="1"/>
  <c r="Y94" i="1"/>
  <c r="W95" i="1"/>
  <c r="X95" i="1"/>
  <c r="BP82" i="2" a="1"/>
  <c r="BP82" i="2" s="1"/>
  <c r="V96" i="1" s="1"/>
  <c r="Z96" i="1" s="1"/>
  <c r="Y95" i="1" l="1"/>
  <c r="U96" i="1"/>
  <c r="X96" i="1"/>
  <c r="W96" i="1"/>
  <c r="BP83" i="2" a="1"/>
  <c r="BP83" i="2" s="1"/>
  <c r="V97" i="1" s="1"/>
  <c r="Z97" i="1" s="1"/>
  <c r="U97" i="1" l="1"/>
  <c r="Y96" i="1"/>
  <c r="W97" i="1"/>
  <c r="X97" i="1"/>
  <c r="BP84" i="2" a="1"/>
  <c r="BP84" i="2" s="1"/>
  <c r="V98" i="1" s="1"/>
  <c r="Z98" i="1" s="1"/>
  <c r="U98" i="1" l="1"/>
  <c r="Y97" i="1"/>
  <c r="W98" i="1"/>
  <c r="X98" i="1"/>
  <c r="BP85" i="2" a="1"/>
  <c r="BP85" i="2" s="1"/>
  <c r="V99" i="1" s="1"/>
  <c r="Z99" i="1" s="1"/>
  <c r="U99" i="1" l="1"/>
  <c r="Y98" i="1"/>
  <c r="W99" i="1"/>
  <c r="X99" i="1"/>
  <c r="BP86" i="2" a="1"/>
  <c r="BP86" i="2" s="1"/>
  <c r="V100" i="1" s="1"/>
  <c r="Z100" i="1" s="1"/>
  <c r="U100" i="1" l="1"/>
  <c r="Y99" i="1"/>
  <c r="W100" i="1"/>
  <c r="X100" i="1"/>
  <c r="BP87" i="2" a="1"/>
  <c r="BP87" i="2" s="1"/>
  <c r="V101" i="1" s="1"/>
  <c r="Z101" i="1" s="1"/>
  <c r="U101" i="1" l="1"/>
  <c r="Y100" i="1"/>
  <c r="W101" i="1"/>
  <c r="X101" i="1"/>
  <c r="BP88" i="2" a="1"/>
  <c r="BP88" i="2" s="1"/>
  <c r="V102" i="1" s="1"/>
  <c r="Z102" i="1" s="1"/>
  <c r="U102" i="1" l="1"/>
  <c r="Y101" i="1"/>
  <c r="W102" i="1"/>
  <c r="X102" i="1"/>
  <c r="BP89" i="2" a="1"/>
  <c r="BP89" i="2" s="1"/>
  <c r="V103" i="1" s="1"/>
  <c r="Z103" i="1" s="1"/>
  <c r="U103" i="1" l="1"/>
  <c r="Y102" i="1"/>
  <c r="X103" i="1"/>
  <c r="W103" i="1"/>
  <c r="BP90" i="2" a="1"/>
  <c r="BP90" i="2" s="1"/>
  <c r="V104" i="1" s="1"/>
  <c r="Z104" i="1" s="1"/>
  <c r="U104" i="1" l="1"/>
  <c r="Y103" i="1"/>
  <c r="W104" i="1"/>
  <c r="X104" i="1"/>
  <c r="BP91" i="2" a="1"/>
  <c r="BP91" i="2" s="1"/>
  <c r="V105" i="1" s="1"/>
  <c r="Z105" i="1" s="1"/>
  <c r="U105" i="1" l="1"/>
  <c r="Y104" i="1"/>
  <c r="X105" i="1"/>
  <c r="W105" i="1"/>
  <c r="BP92" i="2" a="1"/>
  <c r="BP92" i="2" s="1"/>
  <c r="V106" i="1" s="1"/>
  <c r="Z106" i="1" s="1"/>
  <c r="U106" i="1" l="1"/>
  <c r="Y105" i="1"/>
  <c r="W106" i="1"/>
  <c r="X106" i="1"/>
  <c r="BP93" i="2" a="1"/>
  <c r="BP93" i="2" s="1"/>
  <c r="V107" i="1" s="1"/>
  <c r="Z107" i="1" s="1"/>
  <c r="U107" i="1" l="1"/>
  <c r="Y106" i="1"/>
  <c r="X107" i="1"/>
  <c r="W107" i="1"/>
  <c r="BP94" i="2" a="1"/>
  <c r="BP94" i="2" s="1"/>
  <c r="V108" i="1" s="1"/>
  <c r="Z108" i="1" s="1"/>
  <c r="U108" i="1" l="1"/>
  <c r="Y107" i="1"/>
  <c r="W108" i="1"/>
  <c r="X108" i="1"/>
  <c r="BP95" i="2" a="1"/>
  <c r="BP95" i="2" s="1"/>
  <c r="V109" i="1" s="1"/>
  <c r="Z109" i="1" s="1"/>
  <c r="U109" i="1" l="1"/>
  <c r="Y108" i="1"/>
  <c r="X109" i="1"/>
  <c r="W109" i="1"/>
  <c r="BP96" i="2" a="1"/>
  <c r="BP96" i="2" s="1"/>
  <c r="V110" i="1" s="1"/>
  <c r="Z110" i="1" s="1"/>
  <c r="U110" i="1" l="1"/>
  <c r="Y109" i="1"/>
  <c r="W110" i="1"/>
  <c r="X110" i="1"/>
  <c r="BP97" i="2" a="1"/>
  <c r="BP97" i="2" s="1"/>
  <c r="V111" i="1" s="1"/>
  <c r="Z111" i="1" s="1"/>
  <c r="U111" i="1" l="1"/>
  <c r="Y110" i="1"/>
  <c r="W111" i="1"/>
  <c r="X111" i="1"/>
  <c r="BP98" i="2" a="1"/>
  <c r="BP98" i="2" s="1"/>
  <c r="V112" i="1" s="1"/>
  <c r="Z112" i="1" s="1"/>
  <c r="U112" i="1" l="1"/>
  <c r="Y111" i="1"/>
  <c r="W112" i="1"/>
  <c r="X112" i="1"/>
  <c r="BP99" i="2" a="1"/>
  <c r="BP99" i="2" s="1"/>
  <c r="V113" i="1" s="1"/>
  <c r="Z113" i="1" s="1"/>
  <c r="U113" i="1" l="1"/>
  <c r="Y112" i="1"/>
  <c r="X113" i="1"/>
  <c r="W113" i="1"/>
  <c r="BP100" i="2" a="1"/>
  <c r="BP100" i="2" s="1"/>
  <c r="V114" i="1" s="1"/>
  <c r="Z114" i="1" s="1"/>
  <c r="U114" i="1" l="1"/>
  <c r="Y113" i="1"/>
  <c r="W114" i="1"/>
  <c r="X114" i="1"/>
  <c r="BP101" i="2" a="1"/>
  <c r="BP101" i="2" s="1"/>
  <c r="V115" i="1" s="1"/>
  <c r="Z115" i="1" s="1"/>
  <c r="U115" i="1" l="1"/>
  <c r="Y114" i="1"/>
  <c r="W115" i="1"/>
  <c r="X115" i="1"/>
  <c r="BP102" i="2" a="1"/>
  <c r="BP102" i="2" s="1"/>
  <c r="V116" i="1" s="1"/>
  <c r="Z116" i="1" s="1"/>
  <c r="U116" i="1" l="1"/>
  <c r="Y115" i="1"/>
  <c r="W116" i="1"/>
  <c r="X116" i="1"/>
  <c r="BP103" i="2" a="1"/>
  <c r="BP103" i="2" s="1"/>
  <c r="V117" i="1" s="1"/>
  <c r="Z117" i="1" s="1"/>
  <c r="U117" i="1" l="1"/>
  <c r="Y116" i="1"/>
  <c r="X117" i="1"/>
  <c r="W117" i="1"/>
  <c r="BP104" i="2" a="1"/>
  <c r="BP104" i="2" s="1"/>
  <c r="V118" i="1" s="1"/>
  <c r="Z118" i="1" s="1"/>
  <c r="U118" i="1" l="1"/>
  <c r="Y117" i="1"/>
  <c r="W118" i="1"/>
  <c r="X118" i="1"/>
  <c r="BP105" i="2" a="1"/>
  <c r="BP105" i="2" s="1"/>
  <c r="V119" i="1" s="1"/>
  <c r="Z119" i="1" s="1"/>
  <c r="U119" i="1" l="1"/>
  <c r="Y118" i="1"/>
  <c r="W119" i="1"/>
  <c r="X119" i="1"/>
  <c r="BP106" i="2" a="1"/>
  <c r="BP106" i="2" s="1"/>
  <c r="V120" i="1" s="1"/>
  <c r="Z120" i="1" s="1"/>
  <c r="U120" i="1" l="1"/>
  <c r="Y119" i="1"/>
  <c r="W120" i="1"/>
  <c r="X120" i="1"/>
  <c r="BP107" i="2" a="1"/>
  <c r="BP107" i="2" s="1"/>
  <c r="V121" i="1" s="1"/>
  <c r="Z121" i="1" s="1"/>
  <c r="U121" i="1" l="1"/>
  <c r="Y120" i="1"/>
  <c r="X121" i="1"/>
  <c r="W121" i="1"/>
  <c r="BP108" i="2" a="1"/>
  <c r="BP108" i="2" s="1"/>
  <c r="V122" i="1" s="1"/>
  <c r="Z122" i="1" s="1"/>
  <c r="U122" i="1" l="1"/>
  <c r="Y121" i="1"/>
  <c r="W122" i="1"/>
  <c r="X122" i="1"/>
  <c r="BP109" i="2" a="1"/>
  <c r="BP109" i="2" s="1"/>
  <c r="V123" i="1" s="1"/>
  <c r="Z123" i="1" s="1"/>
  <c r="U123" i="1" l="1"/>
  <c r="Y122" i="1"/>
  <c r="W123" i="1"/>
  <c r="X123" i="1"/>
  <c r="BP110" i="2" a="1"/>
  <c r="BP110" i="2" s="1"/>
  <c r="V124" i="1" s="1"/>
  <c r="Z124" i="1" s="1"/>
  <c r="U124" i="1" l="1"/>
  <c r="Y123" i="1"/>
  <c r="W124" i="1"/>
  <c r="X124" i="1"/>
  <c r="BP111" i="2" a="1"/>
  <c r="BP111" i="2" s="1"/>
  <c r="V125" i="1" s="1"/>
  <c r="Z125" i="1" s="1"/>
  <c r="U125" i="1" l="1"/>
  <c r="Y124" i="1"/>
  <c r="X125" i="1"/>
  <c r="W125" i="1"/>
  <c r="BP112" i="2" a="1"/>
  <c r="BP112" i="2" s="1"/>
  <c r="V126" i="1" s="1"/>
  <c r="Z126" i="1" s="1"/>
  <c r="U126" i="1" l="1"/>
  <c r="Y125" i="1"/>
  <c r="W126" i="1"/>
  <c r="X126" i="1"/>
  <c r="BP113" i="2" a="1"/>
  <c r="BP113" i="2" s="1"/>
  <c r="V127" i="1" s="1"/>
  <c r="Z127" i="1" s="1"/>
  <c r="U127" i="1" l="1"/>
  <c r="Y126" i="1"/>
  <c r="W127" i="1"/>
  <c r="X127" i="1"/>
  <c r="BP114" i="2" a="1"/>
  <c r="BP114" i="2" s="1"/>
  <c r="V128" i="1" s="1"/>
  <c r="Z128" i="1" s="1"/>
  <c r="U128" i="1" l="1"/>
  <c r="Y127" i="1"/>
  <c r="W128" i="1"/>
  <c r="X128" i="1"/>
  <c r="BP115" i="2" a="1"/>
  <c r="BP115" i="2" s="1"/>
  <c r="V129" i="1" s="1"/>
  <c r="Z129" i="1" s="1"/>
  <c r="U129" i="1" l="1"/>
  <c r="Y128" i="1"/>
  <c r="X129" i="1"/>
  <c r="W129" i="1"/>
  <c r="BP116" i="2" a="1"/>
  <c r="BP116" i="2" s="1"/>
  <c r="V130" i="1" s="1"/>
  <c r="Z130" i="1" s="1"/>
  <c r="U130" i="1" l="1"/>
  <c r="Y129" i="1"/>
  <c r="W130" i="1"/>
  <c r="X130" i="1"/>
  <c r="BP117" i="2" a="1"/>
  <c r="BP117" i="2" s="1"/>
  <c r="V131" i="1" s="1"/>
  <c r="Z131" i="1" s="1"/>
  <c r="U131" i="1" l="1"/>
  <c r="Y130" i="1"/>
  <c r="W131" i="1"/>
  <c r="X131" i="1"/>
  <c r="BP118" i="2" a="1"/>
  <c r="BP118" i="2" s="1"/>
  <c r="V132" i="1" s="1"/>
  <c r="Z132" i="1" s="1"/>
  <c r="U132" i="1" l="1"/>
  <c r="Y131" i="1"/>
  <c r="W132" i="1"/>
  <c r="X132" i="1"/>
  <c r="BP119" i="2" a="1"/>
  <c r="BP119" i="2" s="1"/>
  <c r="V133" i="1" s="1"/>
  <c r="Z133" i="1" s="1"/>
  <c r="U133" i="1" l="1"/>
  <c r="Y132" i="1"/>
  <c r="W133" i="1"/>
  <c r="X133" i="1"/>
  <c r="BP120" i="2" a="1"/>
  <c r="BP120" i="2" s="1"/>
  <c r="V134" i="1" s="1"/>
  <c r="Z134" i="1" s="1"/>
  <c r="U134" i="1" l="1"/>
  <c r="Y133" i="1"/>
  <c r="X134" i="1"/>
  <c r="W134" i="1"/>
  <c r="BP121" i="2" a="1"/>
  <c r="BP121" i="2" s="1"/>
  <c r="V135" i="1" s="1"/>
  <c r="Z135" i="1" s="1"/>
  <c r="U135" i="1" l="1"/>
  <c r="Y134" i="1"/>
  <c r="X135" i="1"/>
  <c r="W135" i="1"/>
  <c r="BP122" i="2" a="1"/>
  <c r="BP122" i="2" s="1"/>
  <c r="V136" i="1" s="1"/>
  <c r="Z136" i="1" s="1"/>
  <c r="U136" i="1" l="1"/>
  <c r="Y135" i="1"/>
  <c r="X136" i="1"/>
  <c r="W136" i="1"/>
  <c r="BP123" i="2" a="1"/>
  <c r="BP123" i="2" s="1"/>
  <c r="V137" i="1" s="1"/>
  <c r="Z137" i="1" s="1"/>
  <c r="U137" i="1" l="1"/>
  <c r="Y136" i="1"/>
  <c r="W137" i="1"/>
  <c r="X137" i="1"/>
  <c r="BP124" i="2" a="1"/>
  <c r="BP124" i="2" s="1"/>
  <c r="V138" i="1" s="1"/>
  <c r="Z138" i="1" s="1"/>
  <c r="U138" i="1" l="1"/>
  <c r="Y137" i="1"/>
  <c r="W138" i="1"/>
  <c r="X138" i="1"/>
  <c r="BP125" i="2" a="1"/>
  <c r="BP125" i="2" s="1"/>
  <c r="V139" i="1" s="1"/>
  <c r="Z139" i="1" s="1"/>
  <c r="U139" i="1" l="1"/>
  <c r="Y138" i="1"/>
  <c r="W139" i="1"/>
  <c r="X139" i="1"/>
  <c r="BP126" i="2" a="1"/>
  <c r="BP126" i="2" s="1"/>
  <c r="V140" i="1" s="1"/>
  <c r="Z140" i="1" s="1"/>
  <c r="U140" i="1" l="1"/>
  <c r="Y139" i="1"/>
  <c r="X140" i="1"/>
  <c r="W140" i="1"/>
  <c r="BP127" i="2" a="1"/>
  <c r="BP127" i="2" s="1"/>
  <c r="V141" i="1" s="1"/>
  <c r="Z141" i="1" s="1"/>
  <c r="U141" i="1" l="1"/>
  <c r="Y140" i="1"/>
  <c r="W141" i="1"/>
  <c r="X141" i="1"/>
  <c r="BP128" i="2" a="1"/>
  <c r="BP128" i="2" s="1"/>
  <c r="V142" i="1" s="1"/>
  <c r="Z142" i="1" s="1"/>
  <c r="U142" i="1" l="1"/>
  <c r="Y141" i="1"/>
  <c r="W142" i="1"/>
  <c r="X142" i="1"/>
  <c r="BP129" i="2" a="1"/>
  <c r="BP129" i="2" s="1"/>
  <c r="V143" i="1" s="1"/>
  <c r="Z143" i="1" s="1"/>
  <c r="U143" i="1" l="1"/>
  <c r="Y142" i="1"/>
  <c r="W143" i="1"/>
  <c r="X143" i="1"/>
  <c r="BP130" i="2" a="1"/>
  <c r="BP130" i="2" s="1"/>
  <c r="V144" i="1" s="1"/>
  <c r="Z144" i="1" s="1"/>
  <c r="U144" i="1" l="1"/>
  <c r="Y143" i="1"/>
  <c r="X144" i="1"/>
  <c r="W144" i="1"/>
  <c r="BP131" i="2" a="1"/>
  <c r="BP131" i="2" s="1"/>
  <c r="V145" i="1" s="1"/>
  <c r="Z145" i="1" s="1"/>
  <c r="U145" i="1" l="1"/>
  <c r="Y144" i="1"/>
  <c r="W145" i="1"/>
  <c r="X145" i="1"/>
  <c r="BP132" i="2" a="1"/>
  <c r="BP132" i="2" s="1"/>
  <c r="V146" i="1" s="1"/>
  <c r="Z146" i="1" s="1"/>
  <c r="U146" i="1" l="1"/>
  <c r="Y145" i="1"/>
  <c r="W146" i="1"/>
  <c r="X146" i="1"/>
  <c r="BP133" i="2" a="1"/>
  <c r="BP133" i="2" s="1"/>
  <c r="V147" i="1" s="1"/>
  <c r="Z147" i="1" s="1"/>
  <c r="U147" i="1" l="1"/>
  <c r="Y146" i="1"/>
  <c r="W147" i="1"/>
  <c r="X147" i="1"/>
  <c r="BP134" i="2" a="1"/>
  <c r="BP134" i="2" s="1"/>
  <c r="V148" i="1" s="1"/>
  <c r="Z148" i="1" s="1"/>
  <c r="U148" i="1" l="1"/>
  <c r="Y147" i="1"/>
  <c r="X148" i="1"/>
  <c r="W148" i="1"/>
  <c r="BP135" i="2" a="1"/>
  <c r="BP135" i="2" s="1"/>
  <c r="V149" i="1" s="1"/>
  <c r="Z149" i="1" s="1"/>
  <c r="U149" i="1" l="1"/>
  <c r="Y148" i="1"/>
  <c r="W149" i="1"/>
  <c r="X149" i="1"/>
  <c r="BP136" i="2" a="1"/>
  <c r="BP136" i="2" s="1"/>
  <c r="V150" i="1" s="1"/>
  <c r="Z150" i="1" s="1"/>
  <c r="U150" i="1" l="1"/>
  <c r="Y149" i="1"/>
  <c r="W150" i="1"/>
  <c r="X150" i="1"/>
  <c r="BP137" i="2" a="1"/>
  <c r="BP137" i="2" s="1"/>
  <c r="V151" i="1" s="1"/>
  <c r="Z151" i="1" s="1"/>
  <c r="U151" i="1" l="1"/>
  <c r="Y150" i="1"/>
  <c r="W151" i="1"/>
  <c r="X151" i="1"/>
  <c r="BP138" i="2" a="1"/>
  <c r="BP138" i="2" s="1"/>
  <c r="V152" i="1" s="1"/>
  <c r="Z152" i="1" s="1"/>
  <c r="U152" i="1" l="1"/>
  <c r="Y151" i="1"/>
  <c r="X152" i="1"/>
  <c r="W152" i="1"/>
  <c r="BP139" i="2" a="1"/>
  <c r="BP139" i="2" s="1"/>
  <c r="V153" i="1" s="1"/>
  <c r="Z153" i="1" s="1"/>
  <c r="U153" i="1" l="1"/>
  <c r="Y152" i="1"/>
  <c r="W153" i="1"/>
  <c r="X153" i="1"/>
  <c r="BP140" i="2" a="1"/>
  <c r="BP140" i="2" s="1"/>
  <c r="V154" i="1" s="1"/>
  <c r="Z154" i="1" s="1"/>
  <c r="U154" i="1" l="1"/>
  <c r="Y153" i="1"/>
  <c r="W154" i="1"/>
  <c r="X154" i="1"/>
  <c r="BP141" i="2" a="1"/>
  <c r="BP141" i="2" s="1"/>
  <c r="V155" i="1" s="1"/>
  <c r="Z155" i="1" s="1"/>
  <c r="U155" i="1" l="1"/>
  <c r="Y154" i="1"/>
  <c r="W155" i="1"/>
  <c r="X155" i="1"/>
  <c r="BP142" i="2" a="1"/>
  <c r="BP142" i="2" s="1"/>
  <c r="V156" i="1" s="1"/>
  <c r="Z156" i="1" s="1"/>
  <c r="U156" i="1" l="1"/>
  <c r="Y155" i="1"/>
  <c r="X156" i="1"/>
  <c r="W156" i="1"/>
  <c r="BP143" i="2" a="1"/>
  <c r="BP143" i="2" s="1"/>
  <c r="V157" i="1" s="1"/>
  <c r="Z157" i="1" s="1"/>
  <c r="U157" i="1" l="1"/>
  <c r="Y156" i="1"/>
  <c r="W157" i="1"/>
  <c r="X157" i="1"/>
  <c r="BP144" i="2" a="1"/>
  <c r="BP144" i="2" s="1"/>
  <c r="V158" i="1" s="1"/>
  <c r="Z158" i="1" s="1"/>
  <c r="U158" i="1" l="1"/>
  <c r="Y157" i="1"/>
  <c r="W158" i="1"/>
  <c r="X158" i="1"/>
  <c r="BP145" i="2" a="1"/>
  <c r="BP145" i="2" s="1"/>
  <c r="V159" i="1" s="1"/>
  <c r="Z159" i="1" s="1"/>
  <c r="U159" i="1" l="1"/>
  <c r="Y158" i="1"/>
  <c r="W159" i="1"/>
  <c r="X159" i="1"/>
  <c r="BP146" i="2" a="1"/>
  <c r="BP146" i="2" s="1"/>
  <c r="V160" i="1" s="1"/>
  <c r="Z160" i="1" s="1"/>
  <c r="U160" i="1" l="1"/>
  <c r="Y159" i="1"/>
  <c r="X160" i="1"/>
  <c r="W160" i="1"/>
  <c r="BP147" i="2" a="1"/>
  <c r="BP147" i="2" s="1"/>
  <c r="V161" i="1" s="1"/>
  <c r="Z161" i="1" s="1"/>
  <c r="U161" i="1" l="1"/>
  <c r="Y160" i="1"/>
  <c r="W161" i="1"/>
  <c r="X161" i="1"/>
  <c r="BP148" i="2" a="1"/>
  <c r="BP148" i="2" s="1"/>
  <c r="V162" i="1" s="1"/>
  <c r="Z162" i="1" s="1"/>
  <c r="U162" i="1" l="1"/>
  <c r="Y161" i="1"/>
  <c r="W162" i="1"/>
  <c r="X162" i="1"/>
  <c r="BP149" i="2" a="1"/>
  <c r="BP149" i="2" s="1"/>
  <c r="V163" i="1" s="1"/>
  <c r="Z163" i="1" s="1"/>
  <c r="U163" i="1" l="1"/>
  <c r="Y162" i="1"/>
  <c r="W163" i="1"/>
  <c r="X163" i="1"/>
  <c r="BP150" i="2" a="1"/>
  <c r="BP150" i="2" s="1"/>
  <c r="V164" i="1" s="1"/>
  <c r="Z164" i="1" s="1"/>
  <c r="U164" i="1" l="1"/>
  <c r="Y163" i="1"/>
  <c r="X164" i="1"/>
  <c r="W164" i="1"/>
  <c r="BP151" i="2" a="1"/>
  <c r="BP151" i="2" s="1"/>
  <c r="V165" i="1" s="1"/>
  <c r="Z165" i="1" s="1"/>
  <c r="U165" i="1" l="1"/>
  <c r="Y164" i="1"/>
  <c r="W165" i="1"/>
  <c r="X165" i="1"/>
  <c r="BP152" i="2" a="1"/>
  <c r="BP152" i="2" s="1"/>
  <c r="V166" i="1" s="1"/>
  <c r="Z166" i="1" s="1"/>
  <c r="U166" i="1" l="1"/>
  <c r="Y165" i="1"/>
  <c r="W166" i="1"/>
  <c r="X166" i="1"/>
  <c r="BP153" i="2" a="1"/>
  <c r="BP153" i="2" s="1"/>
  <c r="V167" i="1" s="1"/>
  <c r="Z167" i="1" s="1"/>
  <c r="U167" i="1" l="1"/>
  <c r="Y166" i="1"/>
  <c r="W167" i="1"/>
  <c r="X167" i="1"/>
  <c r="BP154" i="2" a="1"/>
  <c r="BP154" i="2" s="1"/>
  <c r="V168" i="1" s="1"/>
  <c r="Z168" i="1" s="1"/>
  <c r="U168" i="1" l="1"/>
  <c r="Y167" i="1"/>
  <c r="X168" i="1"/>
  <c r="W168" i="1"/>
  <c r="BP155" i="2" a="1"/>
  <c r="BP155" i="2" s="1"/>
  <c r="V169" i="1" s="1"/>
  <c r="Z169" i="1" s="1"/>
  <c r="U169" i="1" l="1"/>
  <c r="Y168" i="1"/>
  <c r="W169" i="1"/>
  <c r="X169" i="1"/>
  <c r="BP156" i="2" a="1"/>
  <c r="BP156" i="2" s="1"/>
  <c r="V170" i="1" s="1"/>
  <c r="Z170" i="1" s="1"/>
  <c r="U170" i="1" l="1"/>
  <c r="Y169" i="1"/>
  <c r="W170" i="1"/>
  <c r="X170" i="1"/>
  <c r="BP157" i="2" a="1"/>
  <c r="BP157" i="2" s="1"/>
  <c r="V171" i="1" s="1"/>
  <c r="Z171" i="1" s="1"/>
  <c r="U171" i="1" l="1"/>
  <c r="Y170" i="1"/>
  <c r="W171" i="1"/>
  <c r="X171" i="1"/>
  <c r="BP158" i="2" a="1"/>
  <c r="BP158" i="2" s="1"/>
  <c r="V172" i="1" s="1"/>
  <c r="Z172" i="1" s="1"/>
  <c r="U172" i="1" l="1"/>
  <c r="Y171" i="1"/>
  <c r="X172" i="1"/>
  <c r="W172" i="1"/>
  <c r="BP159" i="2" a="1"/>
  <c r="BP159" i="2" s="1"/>
  <c r="V173" i="1" s="1"/>
  <c r="Z173" i="1" s="1"/>
  <c r="U173" i="1" l="1"/>
  <c r="Y172" i="1"/>
  <c r="W173" i="1"/>
  <c r="X173" i="1"/>
  <c r="BP160" i="2" a="1"/>
  <c r="BP160" i="2" s="1"/>
  <c r="V174" i="1" s="1"/>
  <c r="Z174" i="1" s="1"/>
  <c r="U174" i="1" l="1"/>
  <c r="Y173" i="1"/>
  <c r="W174" i="1"/>
  <c r="X174" i="1"/>
  <c r="BP161" i="2" a="1"/>
  <c r="BP161" i="2" s="1"/>
  <c r="V175" i="1" s="1"/>
  <c r="Z175" i="1" s="1"/>
  <c r="U175" i="1" l="1"/>
  <c r="Y174" i="1"/>
  <c r="W175" i="1"/>
  <c r="X175" i="1"/>
  <c r="BP162" i="2" a="1"/>
  <c r="BP162" i="2" s="1"/>
  <c r="V176" i="1" s="1"/>
  <c r="Z176" i="1" s="1"/>
  <c r="U176" i="1" l="1"/>
  <c r="Y175" i="1"/>
  <c r="X176" i="1"/>
  <c r="W176" i="1"/>
  <c r="BP163" i="2" a="1"/>
  <c r="BP163" i="2" s="1"/>
  <c r="V177" i="1" s="1"/>
  <c r="Z177" i="1" s="1"/>
  <c r="U177" i="1" l="1"/>
  <c r="Y176" i="1"/>
  <c r="W177" i="1"/>
  <c r="X177" i="1"/>
  <c r="BP164" i="2" a="1"/>
  <c r="BP164" i="2" s="1"/>
  <c r="V178" i="1" s="1"/>
  <c r="Z178" i="1" s="1"/>
  <c r="U178" i="1" l="1"/>
  <c r="Y177" i="1"/>
  <c r="W178" i="1"/>
  <c r="X178" i="1"/>
  <c r="BP165" i="2" a="1"/>
  <c r="BP165" i="2" s="1"/>
  <c r="V179" i="1" s="1"/>
  <c r="Z179" i="1" s="1"/>
  <c r="U179" i="1" l="1"/>
  <c r="Y178" i="1"/>
  <c r="W179" i="1"/>
  <c r="X179" i="1"/>
  <c r="BP166" i="2" a="1"/>
  <c r="BP166" i="2" s="1"/>
  <c r="V180" i="1" s="1"/>
  <c r="Z180" i="1" s="1"/>
  <c r="U180" i="1" l="1"/>
  <c r="Y179" i="1"/>
  <c r="X180" i="1"/>
  <c r="W180" i="1"/>
  <c r="BP167" i="2" a="1"/>
  <c r="BP167" i="2" s="1"/>
  <c r="V181" i="1" s="1"/>
  <c r="Z181" i="1" s="1"/>
  <c r="U181" i="1" l="1"/>
  <c r="Y180" i="1"/>
  <c r="W181" i="1"/>
  <c r="X181" i="1"/>
  <c r="BP168" i="2" a="1"/>
  <c r="BP168" i="2" s="1"/>
  <c r="V182" i="1" s="1"/>
  <c r="Z182" i="1" s="1"/>
  <c r="U182" i="1" l="1"/>
  <c r="Y181" i="1"/>
  <c r="W182" i="1"/>
  <c r="X182" i="1"/>
  <c r="BP169" i="2" a="1"/>
  <c r="BP169" i="2" s="1"/>
  <c r="V183" i="1" s="1"/>
  <c r="Z183" i="1" s="1"/>
  <c r="U183" i="1" l="1"/>
  <c r="Y182" i="1"/>
  <c r="W183" i="1"/>
  <c r="X183" i="1"/>
  <c r="BP170" i="2" a="1"/>
  <c r="BP170" i="2" s="1"/>
  <c r="V184" i="1" s="1"/>
  <c r="Z184" i="1" s="1"/>
  <c r="U184" i="1" l="1"/>
  <c r="Y183" i="1"/>
  <c r="X184" i="1"/>
  <c r="W184" i="1"/>
  <c r="BP171" i="2" a="1"/>
  <c r="BP171" i="2" s="1"/>
  <c r="V185" i="1" s="1"/>
  <c r="Z185" i="1" s="1"/>
  <c r="U185" i="1" l="1"/>
  <c r="Y184" i="1"/>
  <c r="W185" i="1"/>
  <c r="X185" i="1"/>
  <c r="BP172" i="2" a="1"/>
  <c r="BP172" i="2" s="1"/>
  <c r="V186" i="1" s="1"/>
  <c r="Z186" i="1" s="1"/>
  <c r="U186" i="1" l="1"/>
  <c r="Y185" i="1"/>
  <c r="W186" i="1"/>
  <c r="X186" i="1"/>
  <c r="BP173" i="2" a="1"/>
  <c r="BP173" i="2" s="1"/>
  <c r="V187" i="1" s="1"/>
  <c r="Z187" i="1" s="1"/>
  <c r="U187" i="1" l="1"/>
  <c r="Y186" i="1"/>
  <c r="X187" i="1"/>
  <c r="W187" i="1"/>
  <c r="BP174" i="2" a="1"/>
  <c r="BP174" i="2" s="1"/>
  <c r="V188" i="1" s="1"/>
  <c r="Z188" i="1" s="1"/>
  <c r="U188" i="1" l="1"/>
  <c r="Y187" i="1"/>
  <c r="W188" i="1"/>
  <c r="X188" i="1"/>
  <c r="BP175" i="2" a="1"/>
  <c r="BP175" i="2" s="1"/>
  <c r="V189" i="1" s="1"/>
  <c r="Z189" i="1" s="1"/>
  <c r="U189" i="1" l="1"/>
  <c r="Y188" i="1"/>
  <c r="W189" i="1"/>
  <c r="X189" i="1"/>
  <c r="BP176" i="2" a="1"/>
  <c r="BP176" i="2" s="1"/>
  <c r="V190" i="1" s="1"/>
  <c r="Z190" i="1" s="1"/>
  <c r="U190" i="1" l="1"/>
  <c r="Y189" i="1"/>
  <c r="W190" i="1"/>
  <c r="X190" i="1"/>
  <c r="BP177" i="2" a="1"/>
  <c r="BP177" i="2" s="1"/>
  <c r="V191" i="1" s="1"/>
  <c r="Z191" i="1" s="1"/>
  <c r="U191" i="1" l="1"/>
  <c r="Y190" i="1"/>
  <c r="X191" i="1"/>
  <c r="W191" i="1"/>
  <c r="BP178" i="2" a="1"/>
  <c r="BP178" i="2" s="1"/>
  <c r="V192" i="1" s="1"/>
  <c r="Z192" i="1" s="1"/>
  <c r="U192" i="1" l="1"/>
  <c r="Y191" i="1"/>
  <c r="W192" i="1"/>
  <c r="X192" i="1"/>
  <c r="BP179" i="2" a="1"/>
  <c r="BP179" i="2" s="1"/>
  <c r="V193" i="1" s="1"/>
  <c r="Z193" i="1" s="1"/>
  <c r="U193" i="1" l="1"/>
  <c r="Y192" i="1"/>
  <c r="W193" i="1"/>
  <c r="X193" i="1"/>
  <c r="BP180" i="2" a="1"/>
  <c r="BP180" i="2" s="1"/>
  <c r="V194" i="1" s="1"/>
  <c r="Z194" i="1" s="1"/>
  <c r="U194" i="1" l="1"/>
  <c r="Y193" i="1"/>
  <c r="W194" i="1"/>
  <c r="X194" i="1"/>
  <c r="BP181" i="2" a="1"/>
  <c r="BP181" i="2" s="1"/>
  <c r="V195" i="1" s="1"/>
  <c r="Z195" i="1" s="1"/>
  <c r="U195" i="1" l="1"/>
  <c r="Y194" i="1"/>
  <c r="X195" i="1"/>
  <c r="W195" i="1"/>
  <c r="BP182" i="2" a="1"/>
  <c r="BP182" i="2" s="1"/>
  <c r="V196" i="1" s="1"/>
  <c r="Z196" i="1" s="1"/>
  <c r="U196" i="1" l="1"/>
  <c r="Y195" i="1"/>
  <c r="W196" i="1"/>
  <c r="X196" i="1"/>
  <c r="BP183" i="2" a="1"/>
  <c r="BP183" i="2" s="1"/>
  <c r="V197" i="1" s="1"/>
  <c r="Z197" i="1" s="1"/>
  <c r="U197" i="1" l="1"/>
  <c r="Y196" i="1"/>
  <c r="X197" i="1"/>
  <c r="W197" i="1"/>
  <c r="BP184" i="2" a="1"/>
  <c r="BP184" i="2" s="1"/>
  <c r="V198" i="1" s="1"/>
  <c r="Z198" i="1" s="1"/>
  <c r="U198" i="1" l="1"/>
  <c r="Y197" i="1"/>
  <c r="W198" i="1"/>
  <c r="X198" i="1"/>
  <c r="BP185" i="2" a="1"/>
  <c r="BP185" i="2" s="1"/>
  <c r="V199" i="1" s="1"/>
  <c r="Z199" i="1" s="1"/>
  <c r="U199" i="1" l="1"/>
  <c r="Y198" i="1"/>
  <c r="W199" i="1"/>
  <c r="X199" i="1"/>
  <c r="BP186" i="2" a="1"/>
  <c r="BP186" i="2" s="1"/>
  <c r="V200" i="1" s="1"/>
  <c r="Z200" i="1" s="1"/>
  <c r="U200" i="1" l="1"/>
  <c r="Y199" i="1"/>
  <c r="W200" i="1"/>
  <c r="X200" i="1"/>
  <c r="BP187" i="2" a="1"/>
  <c r="BP187" i="2" s="1"/>
  <c r="V201" i="1" s="1"/>
  <c r="Z201" i="1" s="1"/>
  <c r="U201" i="1" l="1"/>
  <c r="Y200" i="1"/>
  <c r="X201" i="1"/>
  <c r="W201" i="1"/>
  <c r="BP188" i="2" a="1"/>
  <c r="BP188" i="2" s="1"/>
  <c r="V202" i="1" s="1"/>
  <c r="Z202" i="1" s="1"/>
  <c r="U202" i="1" l="1"/>
  <c r="Y201" i="1"/>
  <c r="W202" i="1"/>
  <c r="X202" i="1"/>
  <c r="BP189" i="2" a="1"/>
  <c r="BP189" i="2" s="1"/>
  <c r="V203" i="1" s="1"/>
  <c r="Z203" i="1" s="1"/>
  <c r="U203" i="1" l="1"/>
  <c r="Y202" i="1"/>
  <c r="W203" i="1"/>
  <c r="X203" i="1"/>
  <c r="BP190" i="2" a="1"/>
  <c r="BP190" i="2" s="1"/>
  <c r="V204" i="1" s="1"/>
  <c r="Z204" i="1" s="1"/>
  <c r="U204" i="1" l="1"/>
  <c r="Y203" i="1"/>
  <c r="W204" i="1"/>
  <c r="X204" i="1"/>
  <c r="BP191" i="2" a="1"/>
  <c r="BP191" i="2" s="1"/>
  <c r="V205" i="1" s="1"/>
  <c r="Z205" i="1" s="1"/>
  <c r="U205" i="1" l="1"/>
  <c r="Y204" i="1"/>
  <c r="W205" i="1"/>
  <c r="X205" i="1"/>
  <c r="BP192" i="2" a="1"/>
  <c r="BP192" i="2" s="1"/>
  <c r="V206" i="1" s="1"/>
  <c r="Z206" i="1" s="1"/>
  <c r="U206" i="1" l="1"/>
  <c r="Y205" i="1"/>
  <c r="X206" i="1"/>
  <c r="W206" i="1"/>
  <c r="BP193" i="2" a="1"/>
  <c r="BP193" i="2" s="1"/>
  <c r="Y206" i="1" l="1"/>
  <c r="BP194" i="2" a="1"/>
  <c r="BP194" i="2" s="1"/>
  <c r="V207" i="1"/>
  <c r="U207" i="1" l="1"/>
  <c r="Z207" i="1"/>
  <c r="W207" i="1"/>
  <c r="X207" i="1"/>
  <c r="BP195" i="2" a="1"/>
  <c r="BP195" i="2" s="1"/>
  <c r="V208" i="1"/>
  <c r="U208" i="1" l="1"/>
  <c r="Z208" i="1"/>
  <c r="Y207" i="1"/>
  <c r="X208" i="1"/>
  <c r="W208" i="1"/>
  <c r="BP196" i="2" a="1"/>
  <c r="BP196" i="2" s="1"/>
  <c r="V209" i="1"/>
  <c r="U209" i="1" l="1"/>
  <c r="Z209" i="1"/>
  <c r="Y208" i="1"/>
  <c r="X209" i="1"/>
  <c r="W209" i="1"/>
  <c r="BP197" i="2" a="1"/>
  <c r="BP197" i="2" s="1"/>
  <c r="V210" i="1"/>
  <c r="U210" i="1" l="1"/>
  <c r="Z210" i="1"/>
  <c r="Y209" i="1"/>
  <c r="W210" i="1"/>
  <c r="X210" i="1"/>
  <c r="BP198" i="2" a="1"/>
  <c r="BP198" i="2" s="1"/>
  <c r="V211" i="1"/>
  <c r="U211" i="1" l="1"/>
  <c r="Z211" i="1"/>
  <c r="Y210" i="1"/>
  <c r="W211" i="1"/>
  <c r="X211" i="1"/>
  <c r="BP199" i="2" a="1"/>
  <c r="BP199" i="2" s="1"/>
  <c r="BP200" i="2" s="1" a="1"/>
  <c r="BP200" i="2" s="1"/>
  <c r="BP201" i="2" s="1" a="1"/>
  <c r="BP201" i="2" s="1"/>
  <c r="V212" i="1"/>
  <c r="U212" i="1" l="1"/>
  <c r="Z212" i="1"/>
  <c r="Y211" i="1"/>
  <c r="X212" i="1"/>
  <c r="W212" i="1"/>
  <c r="Y212" i="1" l="1"/>
</calcChain>
</file>

<file path=xl/sharedStrings.xml><?xml version="1.0" encoding="utf-8"?>
<sst xmlns="http://schemas.openxmlformats.org/spreadsheetml/2006/main" count="1274" uniqueCount="58">
  <si>
    <t>地號</t>
  </si>
  <si>
    <t>土地面積</t>
  </si>
  <si>
    <t>公告現值</t>
  </si>
  <si>
    <t>所有人</t>
  </si>
  <si>
    <t>持分分子</t>
  </si>
  <si>
    <t>持分分母</t>
  </si>
  <si>
    <t>權利價值</t>
  </si>
  <si>
    <t>王小明</t>
  </si>
  <si>
    <t>陳小華</t>
  </si>
  <si>
    <t>張大同</t>
  </si>
  <si>
    <t>項次</t>
  </si>
  <si>
    <t>通分前分母</t>
    <phoneticPr fontId="2" type="noConversion"/>
  </si>
  <si>
    <t>持分分子
(通分後)</t>
    <phoneticPr fontId="2" type="noConversion"/>
  </si>
  <si>
    <t>持分分母
(通分後)</t>
    <phoneticPr fontId="2" type="noConversion"/>
  </si>
  <si>
    <t>分割／合併／共有物分割前</t>
    <phoneticPr fontId="2" type="noConversion"/>
  </si>
  <si>
    <t>分割／合併／共有物分割後</t>
    <phoneticPr fontId="2" type="noConversion"/>
  </si>
  <si>
    <t>權利價值</t>
    <phoneticPr fontId="2" type="noConversion"/>
  </si>
  <si>
    <t>項次</t>
    <phoneticPr fontId="2" type="noConversion"/>
  </si>
  <si>
    <t>備註</t>
    <phoneticPr fontId="2" type="noConversion"/>
  </si>
  <si>
    <t>項次</t>
    <phoneticPr fontId="2" type="noConversion"/>
  </si>
  <si>
    <t>所有人</t>
    <phoneticPr fontId="2" type="noConversion"/>
  </si>
  <si>
    <t>分割／合併前</t>
    <phoneticPr fontId="2" type="noConversion"/>
  </si>
  <si>
    <t>分割／合併後</t>
    <phoneticPr fontId="2" type="noConversion"/>
  </si>
  <si>
    <t>差額</t>
    <phoneticPr fontId="2" type="noConversion"/>
  </si>
  <si>
    <t>逾1平方公尺公告現值檢核</t>
    <phoneticPr fontId="2" type="noConversion"/>
  </si>
  <si>
    <t>備註</t>
    <phoneticPr fontId="2" type="noConversion"/>
  </si>
  <si>
    <t>所有人
檢核有誤</t>
    <phoneticPr fontId="2" type="noConversion"/>
  </si>
  <si>
    <t>持分
檢核有誤</t>
    <phoneticPr fontId="2" type="noConversion"/>
  </si>
  <si>
    <t>公告
現值</t>
    <phoneticPr fontId="2" type="noConversion"/>
  </si>
  <si>
    <t>土地
面積</t>
    <phoneticPr fontId="2" type="noConversion"/>
  </si>
  <si>
    <t>持分
分子</t>
    <phoneticPr fontId="2" type="noConversion"/>
  </si>
  <si>
    <t>持分
分母</t>
    <phoneticPr fontId="2" type="noConversion"/>
  </si>
  <si>
    <t>權利價值</t>
    <phoneticPr fontId="2" type="noConversion"/>
  </si>
  <si>
    <t/>
  </si>
  <si>
    <t>1205-0003</t>
  </si>
  <si>
    <t>1205-0014</t>
  </si>
  <si>
    <t>111</t>
    <phoneticPr fontId="2" type="noConversion"/>
  </si>
  <si>
    <t>222</t>
    <phoneticPr fontId="2" type="noConversion"/>
  </si>
  <si>
    <t>備註：</t>
    <phoneticPr fontId="2" type="noConversion"/>
  </si>
  <si>
    <t>分割／合併／共有物分割前</t>
    <phoneticPr fontId="2" type="noConversion"/>
  </si>
  <si>
    <t>一、項次(U)、所有人(V)、分割／合併前(W)、分割／合併後(X)、差額(Y)及逾1平方公尺公告現值檢核(Z)等欄位資料(欄位已鎖定)，為Excel自動帶出資料，無需自行輸入資料。
二、逾1平方公尺公告現值檢核(I)欄位如出現V符號，表示該所有人於分割／合併前後權利價利差額有逾1平方公尺公告現值。</t>
    <phoneticPr fontId="2" type="noConversion"/>
  </si>
  <si>
    <t>一、各筆土地資料請依序輸入地號(K)、土地面積(L)、公告現值(M)、所有人(O)、持分分子(P)、持分分母(Q)，其中地號(K)、土地面積(L)、公告現值(M)僅需於該筆土地資料第1次輸入時登打即可，各筆土地資料可以空白間隔，以利識別。
二、項次(N)、權利價值(R)、持分檢核有誤(S)及所有人檢核有誤(T)等欄位資料(欄位已鎖定)，為Excel自動帶出資料，無需自行輸入資料。
三、持分檢核有誤(I)欄位如出現V符號，表示該筆土地持分總合不為1，請重新檢視該筆土地持分是否正確。
四、所有人檢核有誤(I)欄位如出現V符號，表示該筆土地之持有人與分割／合併／共有物分割前輸入之所有人不符，請重新檢視該筆土地所有人姓名是否正確。</t>
    <phoneticPr fontId="2" type="noConversion"/>
  </si>
  <si>
    <t>一、各筆土地資料請依序輸入地號(A)、土地面積(B)、公告現值(C)、所有人(E)、持分分子(F)、持分分母(G)，其中地號(A)、土地面積(B)、公告現值(C)僅需於該筆土地資料第1次輸入時登打即可，各筆土地資料可以空白間隔，以利識別。
二、項次(D)、權利價值(H)及持分檢核有誤(I)等欄位資料(欄位已鎖定)，為Excel自動帶出資料，無需自行輸入資料。
三、持分檢核有誤(I)欄位如出現V符號，表示該筆土地持分總合不為1，請重新檢視該筆土地持分是否正確。</t>
    <phoneticPr fontId="2" type="noConversion"/>
  </si>
  <si>
    <t>0001</t>
  </si>
  <si>
    <t>0002</t>
  </si>
  <si>
    <t>001-A</t>
  </si>
  <si>
    <t>001-B</t>
  </si>
  <si>
    <t>002-A</t>
  </si>
  <si>
    <t>002-B</t>
  </si>
  <si>
    <t>分割</t>
    <phoneticPr fontId="2" type="noConversion"/>
  </si>
  <si>
    <t>合併</t>
    <phoneticPr fontId="2" type="noConversion"/>
  </si>
  <si>
    <t>共有物分割</t>
    <phoneticPr fontId="2" type="noConversion"/>
  </si>
  <si>
    <t>類別</t>
    <phoneticPr fontId="2" type="noConversion"/>
  </si>
  <si>
    <t>逾1平方公尺
公告現值檢核</t>
    <phoneticPr fontId="2" type="noConversion"/>
  </si>
  <si>
    <t>逾1平方公尺
公告現值檢核</t>
    <phoneticPr fontId="2" type="noConversion"/>
  </si>
  <si>
    <r>
      <rPr>
        <b/>
        <sz val="10"/>
        <color rgb="FFFF0000"/>
        <rFont val="新細明體"/>
        <family val="1"/>
        <charset val="136"/>
      </rPr>
      <t>◎</t>
    </r>
    <r>
      <rPr>
        <b/>
        <sz val="10"/>
        <color rgb="FFFF0000"/>
        <rFont val="新細明體"/>
        <family val="1"/>
        <charset val="136"/>
        <scheme val="minor"/>
      </rPr>
      <t>請選擇表格填寫範例類別：</t>
    </r>
    <phoneticPr fontId="2" type="noConversion"/>
  </si>
  <si>
    <t>分割</t>
  </si>
  <si>
    <t>權利價值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</si>
</sst>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_-* #,##0_-;\-* #,##0_-;_-* &quot;-&quot;??_-;_-@_-"/>
    <numFmt numFmtId="177" formatCode="#,##0_ "/>
  </numFmts>
  <fonts count="25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rgb="FF555555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b/>
      <sz val="18"/>
      <color rgb="FFFF0000"/>
      <name val="新細明體"/>
      <family val="1"/>
      <charset val="136"/>
      <scheme val="minor"/>
    </font>
    <font>
      <sz val="18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4"/>
      <color rgb="FFFF0000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0"/>
      <color rgb="FFFF0000"/>
      <name val="新細明體"/>
      <family val="1"/>
      <charset val="136"/>
      <scheme val="minor"/>
    </font>
    <font>
      <sz val="10"/>
      <color rgb="FFFF0000"/>
      <name val="新細明體"/>
      <family val="1"/>
      <charset val="136"/>
      <scheme val="minor"/>
    </font>
    <font>
      <sz val="10"/>
      <color rgb="FF555555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  <scheme val="minor"/>
    </font>
    <font>
      <b/>
      <sz val="8"/>
      <color theme="1"/>
      <name val="新細明體"/>
      <family val="1"/>
      <charset val="136"/>
      <scheme val="minor"/>
    </font>
    <font>
      <sz val="8"/>
      <color theme="1"/>
      <name val="新細明體"/>
      <family val="1"/>
      <charset val="136"/>
      <scheme val="minor"/>
    </font>
    <font>
      <b/>
      <sz val="1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0"/>
      <color rgb="FFFF000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58">
    <xf numFmtId="0" fontId="0" fillId="0" borderId="0" xfId="0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Protection="1">
      <alignment vertical="center"/>
    </xf>
    <xf numFmtId="0" fontId="7" fillId="4" borderId="3" xfId="0" applyFont="1" applyFill="1" applyBorder="1" applyAlignment="1" applyProtection="1">
      <alignment horizontal="centerContinuous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6" fillId="0" borderId="1" xfId="1" applyNumberFormat="1" applyFont="1" applyFill="1" applyBorder="1" applyAlignment="1" applyProtection="1">
      <alignment horizontal="center" vertical="center"/>
    </xf>
    <xf numFmtId="176" fontId="6" fillId="0" borderId="0" xfId="1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Protection="1">
      <alignment vertical="center"/>
    </xf>
    <xf numFmtId="0" fontId="7" fillId="3" borderId="3" xfId="0" applyFont="1" applyFill="1" applyBorder="1" applyAlignment="1" applyProtection="1">
      <alignment horizontal="centerContinuous" vertical="center"/>
    </xf>
    <xf numFmtId="0" fontId="6" fillId="0" borderId="1" xfId="0" applyFont="1" applyFill="1" applyBorder="1" applyProtection="1">
      <alignment vertical="center"/>
    </xf>
    <xf numFmtId="176" fontId="6" fillId="0" borderId="1" xfId="1" applyNumberFormat="1" applyFont="1" applyFill="1" applyBorder="1" applyProtection="1">
      <alignment vertical="center"/>
    </xf>
    <xf numFmtId="177" fontId="6" fillId="0" borderId="1" xfId="1" applyNumberFormat="1" applyFont="1" applyFill="1" applyBorder="1" applyProtection="1">
      <alignment vertical="center"/>
    </xf>
    <xf numFmtId="0" fontId="6" fillId="0" borderId="0" xfId="0" applyFont="1" applyProtection="1">
      <alignment vertical="center"/>
    </xf>
    <xf numFmtId="176" fontId="6" fillId="0" borderId="0" xfId="1" applyNumberFormat="1" applyFont="1" applyFill="1" applyProtection="1">
      <alignment vertical="center"/>
    </xf>
    <xf numFmtId="177" fontId="6" fillId="0" borderId="0" xfId="1" applyNumberFormat="1" applyFont="1" applyFill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0" fillId="0" borderId="0" xfId="0" applyNumberFormat="1" applyFill="1" applyBorder="1" applyProtection="1">
      <alignment vertical="center"/>
      <protection hidden="1"/>
    </xf>
    <xf numFmtId="0" fontId="0" fillId="0" borderId="0" xfId="0" applyFill="1" applyBorder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0" xfId="0" applyNumberFormat="1" applyProtection="1">
      <alignment vertical="center"/>
      <protection hidden="1"/>
    </xf>
    <xf numFmtId="49" fontId="0" fillId="0" borderId="0" xfId="0" applyNumberFormat="1" applyProtection="1">
      <alignment vertical="center"/>
      <protection hidden="1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Protection="1">
      <alignment vertical="center"/>
      <protection hidden="1"/>
    </xf>
    <xf numFmtId="0" fontId="7" fillId="4" borderId="3" xfId="0" applyFont="1" applyFill="1" applyBorder="1" applyAlignment="1" applyProtection="1">
      <alignment horizontal="centerContinuous" vertical="center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176" fontId="6" fillId="0" borderId="1" xfId="1" applyNumberFormat="1" applyFont="1" applyFill="1" applyBorder="1" applyAlignment="1" applyProtection="1">
      <alignment horizontal="center" vertical="center"/>
      <protection hidden="1"/>
    </xf>
    <xf numFmtId="176" fontId="6" fillId="0" borderId="0" xfId="1" applyNumberFormat="1" applyFont="1" applyFill="1" applyBorder="1" applyAlignment="1" applyProtection="1">
      <alignment horizontal="center" vertical="center"/>
      <protection hidden="1"/>
    </xf>
    <xf numFmtId="0" fontId="7" fillId="3" borderId="3" xfId="0" applyFont="1" applyFill="1" applyBorder="1" applyAlignment="1" applyProtection="1">
      <alignment horizontal="centerContinuous" vertical="center"/>
      <protection hidden="1"/>
    </xf>
    <xf numFmtId="0" fontId="6" fillId="0" borderId="1" xfId="0" applyFont="1" applyFill="1" applyBorder="1" applyProtection="1">
      <alignment vertical="center"/>
      <protection hidden="1"/>
    </xf>
    <xf numFmtId="176" fontId="6" fillId="0" borderId="1" xfId="1" applyNumberFormat="1" applyFont="1" applyFill="1" applyBorder="1" applyProtection="1">
      <alignment vertical="center"/>
      <protection hidden="1"/>
    </xf>
    <xf numFmtId="177" fontId="6" fillId="0" borderId="1" xfId="1" applyNumberFormat="1" applyFont="1" applyFill="1" applyBorder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176" fontId="6" fillId="0" borderId="0" xfId="1" applyNumberFormat="1" applyFont="1" applyFill="1" applyProtection="1">
      <alignment vertical="center"/>
      <protection hidden="1"/>
    </xf>
    <xf numFmtId="177" fontId="6" fillId="0" borderId="0" xfId="1" applyNumberFormat="1" applyFont="1" applyFill="1" applyProtection="1">
      <alignment vertical="center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7" fillId="4" borderId="2" xfId="0" applyFont="1" applyFill="1" applyBorder="1" applyAlignment="1" applyProtection="1">
      <alignment horizontal="centerContinuous" vertical="center"/>
      <protection locked="0"/>
    </xf>
    <xf numFmtId="0" fontId="7" fillId="4" borderId="3" xfId="0" applyFont="1" applyFill="1" applyBorder="1" applyAlignment="1" applyProtection="1">
      <alignment horizontal="centerContinuous" vertical="center"/>
      <protection locked="0"/>
    </xf>
    <xf numFmtId="0" fontId="9" fillId="4" borderId="4" xfId="0" applyFont="1" applyFill="1" applyBorder="1" applyAlignment="1" applyProtection="1">
      <alignment horizontal="centerContinuous" vertical="center"/>
      <protection locked="0"/>
    </xf>
    <xf numFmtId="0" fontId="7" fillId="3" borderId="2" xfId="0" applyFont="1" applyFill="1" applyBorder="1" applyAlignment="1" applyProtection="1">
      <alignment horizontal="centerContinuous" vertical="center"/>
      <protection locked="0"/>
    </xf>
    <xf numFmtId="0" fontId="7" fillId="3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0" borderId="0" xfId="0" applyFont="1" applyProtection="1">
      <alignment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alignment vertical="center"/>
      <protection locked="0"/>
    </xf>
    <xf numFmtId="49" fontId="6" fillId="0" borderId="1" xfId="1" applyNumberFormat="1" applyFont="1" applyFill="1" applyBorder="1" applyAlignment="1" applyProtection="1">
      <alignment horizontal="center" vertical="center"/>
      <protection locked="0"/>
    </xf>
    <xf numFmtId="176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Protection="1">
      <alignment vertical="center"/>
      <protection locked="0"/>
    </xf>
    <xf numFmtId="176" fontId="6" fillId="0" borderId="1" xfId="1" applyNumberFormat="1" applyFont="1" applyFill="1" applyBorder="1" applyProtection="1">
      <alignment vertical="center"/>
      <protection locked="0"/>
    </xf>
    <xf numFmtId="177" fontId="6" fillId="0" borderId="1" xfId="1" applyNumberFormat="1" applyFont="1" applyFill="1" applyBorder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alignment vertical="center"/>
      <protection locked="0"/>
    </xf>
    <xf numFmtId="176" fontId="6" fillId="0" borderId="0" xfId="1" applyNumberFormat="1" applyFont="1" applyFill="1" applyBorder="1" applyAlignment="1" applyProtection="1">
      <alignment horizontal="center" vertical="center"/>
      <protection locked="0"/>
    </xf>
    <xf numFmtId="176" fontId="6" fillId="0" borderId="0" xfId="1" applyNumberFormat="1" applyFont="1" applyFill="1" applyProtection="1">
      <alignment vertical="center"/>
      <protection locked="0"/>
    </xf>
    <xf numFmtId="177" fontId="6" fillId="0" borderId="0" xfId="1" applyNumberFormat="1" applyFont="1" applyFill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alignment vertical="center"/>
      <protection hidden="1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Continuous" vertical="center"/>
      <protection hidden="1"/>
    </xf>
    <xf numFmtId="0" fontId="9" fillId="4" borderId="4" xfId="0" applyFont="1" applyFill="1" applyBorder="1" applyAlignment="1" applyProtection="1">
      <alignment horizontal="centerContinuous" vertical="center"/>
      <protection hidden="1"/>
    </xf>
    <xf numFmtId="0" fontId="7" fillId="3" borderId="2" xfId="0" applyFont="1" applyFill="1" applyBorder="1" applyAlignment="1" applyProtection="1">
      <alignment horizontal="centerContinuous" vertical="center"/>
      <protection hidden="1"/>
    </xf>
    <xf numFmtId="0" fontId="9" fillId="2" borderId="4" xfId="0" applyFont="1" applyFill="1" applyBorder="1" applyAlignment="1" applyProtection="1">
      <alignment horizontal="centerContinuous" vertical="center"/>
      <protection hidden="1"/>
    </xf>
    <xf numFmtId="0" fontId="9" fillId="0" borderId="0" xfId="0" applyFont="1" applyProtection="1">
      <alignment vertical="center"/>
      <protection hidden="1"/>
    </xf>
    <xf numFmtId="49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49" fontId="6" fillId="0" borderId="1" xfId="0" applyNumberFormat="1" applyFont="1" applyFill="1" applyBorder="1" applyAlignment="1" applyProtection="1">
      <alignment horizontal="center" vertical="center"/>
      <protection hidden="1"/>
    </xf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7" fillId="4" borderId="2" xfId="0" applyFont="1" applyFill="1" applyBorder="1" applyAlignment="1" applyProtection="1">
      <alignment horizontal="centerContinuous" vertical="center"/>
    </xf>
    <xf numFmtId="0" fontId="9" fillId="4" borderId="4" xfId="0" applyFont="1" applyFill="1" applyBorder="1" applyAlignment="1" applyProtection="1">
      <alignment horizontal="centerContinuous" vertical="center"/>
    </xf>
    <xf numFmtId="0" fontId="7" fillId="3" borderId="2" xfId="0" applyFont="1" applyFill="1" applyBorder="1" applyAlignment="1" applyProtection="1">
      <alignment horizontal="centerContinuous" vertical="center"/>
    </xf>
    <xf numFmtId="0" fontId="9" fillId="2" borderId="4" xfId="0" applyFont="1" applyFill="1" applyBorder="1" applyAlignment="1" applyProtection="1">
      <alignment horizontal="centerContinuous" vertical="center"/>
    </xf>
    <xf numFmtId="0" fontId="9" fillId="0" borderId="0" xfId="0" applyFont="1" applyProtection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hidden="1"/>
    </xf>
    <xf numFmtId="176" fontId="6" fillId="0" borderId="2" xfId="1" applyNumberFormat="1" applyFont="1" applyFill="1" applyBorder="1" applyAlignment="1" applyProtection="1">
      <alignment horizontal="center" vertical="center"/>
      <protection hidden="1"/>
    </xf>
    <xf numFmtId="0" fontId="6" fillId="0" borderId="4" xfId="0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8" fillId="4" borderId="7" xfId="0" applyFont="1" applyFill="1" applyBorder="1" applyAlignment="1" applyProtection="1">
      <alignment horizontal="centerContinuous" vertical="center"/>
      <protection hidden="1"/>
    </xf>
    <xf numFmtId="0" fontId="6" fillId="0" borderId="2" xfId="0" applyFont="1" applyFill="1" applyBorder="1" applyAlignment="1" applyProtection="1">
      <alignment horizontal="center" vertical="center"/>
      <protection hidden="1"/>
    </xf>
    <xf numFmtId="176" fontId="6" fillId="0" borderId="4" xfId="1" applyNumberFormat="1" applyFont="1" applyFill="1" applyBorder="1" applyAlignment="1" applyProtection="1">
      <alignment horizontal="center" vertical="center"/>
      <protection hidden="1"/>
    </xf>
    <xf numFmtId="0" fontId="7" fillId="4" borderId="7" xfId="0" applyFont="1" applyFill="1" applyBorder="1" applyAlignment="1" applyProtection="1">
      <alignment horizontal="centerContinuous" vertical="center"/>
      <protection hidden="1"/>
    </xf>
    <xf numFmtId="0" fontId="9" fillId="4" borderId="7" xfId="0" applyFont="1" applyFill="1" applyBorder="1" applyAlignment="1" applyProtection="1">
      <alignment horizontal="centerContinuous" vertical="center"/>
      <protection hidden="1"/>
    </xf>
    <xf numFmtId="0" fontId="10" fillId="0" borderId="11" xfId="0" applyFont="1" applyFill="1" applyBorder="1" applyAlignment="1" applyProtection="1">
      <alignment horizontal="center" vertical="center"/>
      <protection hidden="1"/>
    </xf>
    <xf numFmtId="0" fontId="10" fillId="0" borderId="13" xfId="0" applyFont="1" applyFill="1" applyBorder="1" applyAlignment="1" applyProtection="1">
      <alignment horizontal="center" vertical="center" wrapText="1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8" fillId="3" borderId="7" xfId="0" applyFont="1" applyFill="1" applyBorder="1" applyAlignment="1" applyProtection="1">
      <alignment horizontal="centerContinuous" vertical="center"/>
      <protection hidden="1"/>
    </xf>
    <xf numFmtId="0" fontId="6" fillId="0" borderId="4" xfId="0" applyFont="1" applyFill="1" applyBorder="1" applyProtection="1">
      <alignment vertical="center"/>
      <protection hidden="1"/>
    </xf>
    <xf numFmtId="0" fontId="7" fillId="3" borderId="7" xfId="0" applyFont="1" applyFill="1" applyBorder="1" applyAlignment="1" applyProtection="1">
      <alignment horizontal="centerContinuous" vertical="center"/>
      <protection hidden="1"/>
    </xf>
    <xf numFmtId="0" fontId="9" fillId="3" borderId="7" xfId="0" applyFont="1" applyFill="1" applyBorder="1" applyAlignment="1" applyProtection="1">
      <alignment horizontal="centerContinuous" vertical="center"/>
      <protection hidden="1"/>
    </xf>
    <xf numFmtId="0" fontId="9" fillId="3" borderId="20" xfId="0" applyFont="1" applyFill="1" applyBorder="1" applyAlignment="1" applyProtection="1">
      <alignment horizontal="centerContinuous" vertical="center"/>
      <protection hidden="1"/>
    </xf>
    <xf numFmtId="0" fontId="8" fillId="2" borderId="25" xfId="0" applyFont="1" applyFill="1" applyBorder="1" applyAlignment="1" applyProtection="1">
      <alignment horizontal="centerContinuous" vertical="center" wrapText="1"/>
      <protection hidden="1"/>
    </xf>
    <xf numFmtId="0" fontId="9" fillId="2" borderId="7" xfId="0" applyFont="1" applyFill="1" applyBorder="1" applyAlignment="1" applyProtection="1">
      <alignment horizontal="centerContinuous" vertical="center"/>
      <protection hidden="1"/>
    </xf>
    <xf numFmtId="0" fontId="0" fillId="0" borderId="2" xfId="0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 applyProtection="1">
      <alignment horizontal="centerContinuous" vertical="center"/>
    </xf>
    <xf numFmtId="0" fontId="6" fillId="0" borderId="2" xfId="0" applyFont="1" applyFill="1" applyBorder="1" applyAlignment="1" applyProtection="1">
      <alignment horizontal="center" vertical="center"/>
    </xf>
    <xf numFmtId="176" fontId="6" fillId="0" borderId="4" xfId="1" applyNumberFormat="1" applyFont="1" applyFill="1" applyBorder="1" applyAlignment="1" applyProtection="1">
      <alignment horizontal="center" vertical="center"/>
    </xf>
    <xf numFmtId="0" fontId="7" fillId="4" borderId="7" xfId="0" applyFont="1" applyFill="1" applyBorder="1" applyAlignment="1" applyProtection="1">
      <alignment horizontal="centerContinuous" vertical="center"/>
    </xf>
    <xf numFmtId="0" fontId="9" fillId="4" borderId="7" xfId="0" applyFont="1" applyFill="1" applyBorder="1" applyAlignment="1" applyProtection="1">
      <alignment horizontal="centerContinuous" vertical="center"/>
    </xf>
    <xf numFmtId="176" fontId="6" fillId="0" borderId="5" xfId="1" applyNumberFormat="1" applyFont="1" applyFill="1" applyBorder="1" applyAlignment="1" applyProtection="1">
      <alignment horizontal="center" vertical="center"/>
    </xf>
    <xf numFmtId="176" fontId="6" fillId="0" borderId="2" xfId="1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Continuous" vertical="center"/>
    </xf>
    <xf numFmtId="0" fontId="6" fillId="0" borderId="4" xfId="0" applyFont="1" applyFill="1" applyBorder="1" applyProtection="1">
      <alignment vertical="center"/>
    </xf>
    <xf numFmtId="0" fontId="7" fillId="3" borderId="7" xfId="0" applyFont="1" applyFill="1" applyBorder="1" applyAlignment="1" applyProtection="1">
      <alignment horizontal="centerContinuous" vertical="center"/>
    </xf>
    <xf numFmtId="0" fontId="9" fillId="3" borderId="7" xfId="0" applyFont="1" applyFill="1" applyBorder="1" applyAlignment="1" applyProtection="1">
      <alignment horizontal="centerContinuous" vertical="center"/>
    </xf>
    <xf numFmtId="0" fontId="9" fillId="3" borderId="20" xfId="0" applyFont="1" applyFill="1" applyBorder="1" applyAlignment="1" applyProtection="1">
      <alignment horizontal="centerContinuous" vertical="center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8" fillId="2" borderId="25" xfId="0" applyFont="1" applyFill="1" applyBorder="1" applyAlignment="1" applyProtection="1">
      <alignment horizontal="centerContinuous" vertical="center" wrapText="1"/>
    </xf>
    <xf numFmtId="0" fontId="9" fillId="2" borderId="7" xfId="0" applyFont="1" applyFill="1" applyBorder="1" applyAlignment="1" applyProtection="1">
      <alignment horizontal="centerContinuous" vertical="center"/>
    </xf>
    <xf numFmtId="0" fontId="6" fillId="0" borderId="5" xfId="0" applyFont="1" applyFill="1" applyBorder="1" applyProtection="1">
      <alignment vertical="center"/>
    </xf>
    <xf numFmtId="176" fontId="6" fillId="0" borderId="5" xfId="1" applyNumberFormat="1" applyFont="1" applyFill="1" applyBorder="1" applyProtection="1">
      <alignment vertical="center"/>
    </xf>
    <xf numFmtId="177" fontId="6" fillId="0" borderId="5" xfId="1" applyNumberFormat="1" applyFont="1" applyFill="1" applyBorder="1" applyProtection="1">
      <alignment vertical="center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176" fontId="10" fillId="0" borderId="21" xfId="1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Continuous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176" fontId="6" fillId="0" borderId="4" xfId="1" applyNumberFormat="1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Continuous" vertical="center"/>
      <protection locked="0"/>
    </xf>
    <xf numFmtId="0" fontId="9" fillId="4" borderId="7" xfId="0" applyFont="1" applyFill="1" applyBorder="1" applyAlignment="1" applyProtection="1">
      <alignment horizontal="centerContinuous" vertical="center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176" fontId="11" fillId="0" borderId="9" xfId="1" applyNumberFormat="1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176" fontId="11" fillId="0" borderId="15" xfId="1" applyNumberFormat="1" applyFont="1" applyFill="1" applyBorder="1" applyAlignment="1" applyProtection="1">
      <alignment horizontal="center" vertical="center"/>
      <protection locked="0"/>
    </xf>
    <xf numFmtId="176" fontId="11" fillId="0" borderId="16" xfId="1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176" fontId="6" fillId="0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Continuous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Protection="1">
      <alignment vertical="center"/>
      <protection locked="0"/>
    </xf>
    <xf numFmtId="0" fontId="7" fillId="3" borderId="7" xfId="0" applyFont="1" applyFill="1" applyBorder="1" applyAlignment="1" applyProtection="1">
      <alignment horizontal="centerContinuous" vertical="center"/>
      <protection locked="0"/>
    </xf>
    <xf numFmtId="0" fontId="9" fillId="3" borderId="7" xfId="0" applyFont="1" applyFill="1" applyBorder="1" applyAlignment="1" applyProtection="1">
      <alignment horizontal="centerContinuous" vertical="center"/>
      <protection locked="0"/>
    </xf>
    <xf numFmtId="0" fontId="9" fillId="3" borderId="20" xfId="0" applyFont="1" applyFill="1" applyBorder="1" applyAlignment="1" applyProtection="1">
      <alignment horizontal="centerContinuous" vertical="center"/>
      <protection locked="0"/>
    </xf>
    <xf numFmtId="0" fontId="10" fillId="0" borderId="21" xfId="0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Fill="1" applyBorder="1" applyAlignment="1" applyProtection="1">
      <alignment horizontal="center" vertical="center" wrapText="1"/>
      <protection locked="0"/>
    </xf>
    <xf numFmtId="176" fontId="11" fillId="0" borderId="24" xfId="1" applyNumberFormat="1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/>
      <protection locked="0"/>
    </xf>
    <xf numFmtId="0" fontId="6" fillId="0" borderId="26" xfId="0" applyFont="1" applyFill="1" applyBorder="1" applyProtection="1">
      <alignment vertical="center"/>
      <protection locked="0"/>
    </xf>
    <xf numFmtId="0" fontId="6" fillId="0" borderId="5" xfId="0" applyFont="1" applyFill="1" applyBorder="1" applyProtection="1">
      <alignment vertical="center"/>
      <protection locked="0"/>
    </xf>
    <xf numFmtId="176" fontId="6" fillId="0" borderId="5" xfId="1" applyNumberFormat="1" applyFont="1" applyFill="1" applyBorder="1" applyProtection="1">
      <alignment vertical="center"/>
      <protection locked="0"/>
    </xf>
    <xf numFmtId="177" fontId="6" fillId="0" borderId="5" xfId="1" applyNumberFormat="1" applyFont="1" applyFill="1" applyBorder="1" applyProtection="1">
      <alignment vertical="center"/>
      <protection locked="0"/>
    </xf>
    <xf numFmtId="176" fontId="10" fillId="0" borderId="9" xfId="1" applyNumberFormat="1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Protection="1">
      <alignment vertical="center"/>
      <protection locked="0"/>
    </xf>
    <xf numFmtId="176" fontId="11" fillId="0" borderId="9" xfId="1" applyNumberFormat="1" applyFont="1" applyFill="1" applyBorder="1" applyProtection="1">
      <alignment vertical="center"/>
      <protection locked="0"/>
    </xf>
    <xf numFmtId="177" fontId="11" fillId="0" borderId="9" xfId="1" applyNumberFormat="1" applyFont="1" applyFill="1" applyBorder="1" applyProtection="1">
      <alignment vertical="center"/>
      <protection locked="0"/>
    </xf>
    <xf numFmtId="49" fontId="6" fillId="0" borderId="0" xfId="1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176" fontId="6" fillId="0" borderId="0" xfId="1" applyNumberFormat="1" applyFont="1" applyFill="1" applyBorder="1" applyProtection="1">
      <alignment vertical="center"/>
      <protection locked="0"/>
    </xf>
    <xf numFmtId="177" fontId="6" fillId="0" borderId="0" xfId="1" applyNumberFormat="1" applyFont="1" applyFill="1" applyBorder="1" applyProtection="1">
      <alignment vertical="center"/>
      <protection locked="0"/>
    </xf>
    <xf numFmtId="49" fontId="12" fillId="0" borderId="0" xfId="1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left" vertical="top" wrapText="1"/>
    </xf>
    <xf numFmtId="0" fontId="10" fillId="0" borderId="21" xfId="0" applyFont="1" applyFill="1" applyBorder="1" applyAlignment="1" applyProtection="1">
      <alignment horizontal="center" vertical="center" wrapText="1"/>
      <protection hidden="1"/>
    </xf>
    <xf numFmtId="0" fontId="10" fillId="0" borderId="23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Fill="1" applyBorder="1" applyAlignment="1" applyProtection="1">
      <alignment horizontal="center" vertical="center"/>
      <protection hidden="1"/>
    </xf>
    <xf numFmtId="0" fontId="10" fillId="0" borderId="21" xfId="0" applyFont="1" applyFill="1" applyBorder="1" applyAlignment="1" applyProtection="1">
      <alignment horizontal="center" vertical="center"/>
      <protection hidden="1"/>
    </xf>
    <xf numFmtId="176" fontId="10" fillId="0" borderId="21" xfId="1" applyNumberFormat="1" applyFont="1" applyFill="1" applyBorder="1" applyAlignment="1" applyProtection="1">
      <alignment horizontal="center" vertical="center"/>
      <protection hidden="1"/>
    </xf>
    <xf numFmtId="0" fontId="11" fillId="5" borderId="15" xfId="0" applyFont="1" applyFill="1" applyBorder="1" applyProtection="1">
      <alignment vertical="center"/>
      <protection hidden="1"/>
    </xf>
    <xf numFmtId="0" fontId="11" fillId="5" borderId="9" xfId="0" applyFont="1" applyFill="1" applyBorder="1" applyProtection="1">
      <alignment vertical="center"/>
      <protection hidden="1"/>
    </xf>
    <xf numFmtId="176" fontId="11" fillId="5" borderId="9" xfId="1" applyNumberFormat="1" applyFont="1" applyFill="1" applyBorder="1" applyProtection="1">
      <alignment vertical="center"/>
      <protection hidden="1"/>
    </xf>
    <xf numFmtId="177" fontId="11" fillId="5" borderId="9" xfId="1" applyNumberFormat="1" applyFont="1" applyFill="1" applyBorder="1" applyProtection="1">
      <alignment vertical="center"/>
      <protection hidden="1"/>
    </xf>
    <xf numFmtId="0" fontId="11" fillId="5" borderId="16" xfId="0" applyFont="1" applyFill="1" applyBorder="1" applyAlignment="1" applyProtection="1">
      <alignment horizontal="center" vertical="center"/>
      <protection hidden="1"/>
    </xf>
    <xf numFmtId="0" fontId="11" fillId="5" borderId="12" xfId="0" applyFont="1" applyFill="1" applyBorder="1" applyAlignment="1" applyProtection="1">
      <alignment horizontal="center" vertical="center"/>
      <protection hidden="1"/>
    </xf>
    <xf numFmtId="176" fontId="11" fillId="5" borderId="15" xfId="1" applyNumberFormat="1" applyFont="1" applyFill="1" applyBorder="1" applyAlignment="1" applyProtection="1">
      <alignment horizontal="center" vertical="center"/>
      <protection hidden="1"/>
    </xf>
    <xf numFmtId="176" fontId="11" fillId="5" borderId="9" xfId="1" applyNumberFormat="1" applyFont="1" applyFill="1" applyBorder="1" applyAlignment="1" applyProtection="1">
      <alignment horizontal="center" vertical="center"/>
      <protection hidden="1"/>
    </xf>
    <xf numFmtId="176" fontId="11" fillId="5" borderId="24" xfId="1" applyNumberFormat="1" applyFont="1" applyFill="1" applyBorder="1" applyAlignment="1" applyProtection="1">
      <alignment horizontal="center" vertical="center"/>
      <protection hidden="1"/>
    </xf>
    <xf numFmtId="176" fontId="11" fillId="5" borderId="16" xfId="1" applyNumberFormat="1" applyFont="1" applyFill="1" applyBorder="1" applyAlignment="1" applyProtection="1">
      <alignment horizontal="center" vertical="center"/>
      <protection hidden="1"/>
    </xf>
    <xf numFmtId="0" fontId="11" fillId="5" borderId="10" xfId="0" applyFont="1" applyFill="1" applyBorder="1" applyAlignment="1" applyProtection="1">
      <alignment horizontal="center" vertical="center"/>
      <protection hidden="1"/>
    </xf>
    <xf numFmtId="0" fontId="11" fillId="5" borderId="6" xfId="0" applyFont="1" applyFill="1" applyBorder="1" applyAlignment="1" applyProtection="1">
      <alignment horizontal="center" vertical="center"/>
      <protection hidden="1"/>
    </xf>
    <xf numFmtId="0" fontId="11" fillId="5" borderId="17" xfId="0" applyFont="1" applyFill="1" applyBorder="1" applyProtection="1">
      <alignment vertical="center"/>
      <protection hidden="1"/>
    </xf>
    <xf numFmtId="0" fontId="11" fillId="5" borderId="22" xfId="0" applyFont="1" applyFill="1" applyBorder="1" applyProtection="1">
      <alignment vertical="center"/>
      <protection hidden="1"/>
    </xf>
    <xf numFmtId="176" fontId="11" fillId="5" borderId="22" xfId="1" applyNumberFormat="1" applyFont="1" applyFill="1" applyBorder="1" applyProtection="1">
      <alignment vertical="center"/>
      <protection hidden="1"/>
    </xf>
    <xf numFmtId="177" fontId="11" fillId="5" borderId="22" xfId="1" applyNumberFormat="1" applyFont="1" applyFill="1" applyBorder="1" applyProtection="1">
      <alignment vertical="center"/>
      <protection hidden="1"/>
    </xf>
    <xf numFmtId="0" fontId="11" fillId="5" borderId="18" xfId="0" applyFont="1" applyFill="1" applyBorder="1" applyAlignment="1" applyProtection="1">
      <alignment horizontal="center" vertical="center"/>
      <protection hidden="1"/>
    </xf>
    <xf numFmtId="0" fontId="11" fillId="5" borderId="19" xfId="0" applyFont="1" applyFill="1" applyBorder="1" applyAlignment="1" applyProtection="1">
      <alignment horizontal="center" vertical="center"/>
      <protection hidden="1"/>
    </xf>
    <xf numFmtId="176" fontId="11" fillId="5" borderId="17" xfId="1" applyNumberFormat="1" applyFont="1" applyFill="1" applyBorder="1" applyAlignment="1" applyProtection="1">
      <alignment horizontal="center" vertical="center"/>
    </xf>
    <xf numFmtId="176" fontId="11" fillId="5" borderId="18" xfId="1" applyNumberFormat="1" applyFont="1" applyFill="1" applyBorder="1" applyAlignment="1" applyProtection="1">
      <alignment horizontal="center" vertical="center"/>
    </xf>
    <xf numFmtId="0" fontId="11" fillId="5" borderId="12" xfId="0" applyFont="1" applyFill="1" applyBorder="1" applyAlignment="1" applyProtection="1">
      <alignment horizontal="center" vertical="center"/>
    </xf>
    <xf numFmtId="0" fontId="11" fillId="5" borderId="19" xfId="0" applyFont="1" applyFill="1" applyBorder="1" applyAlignment="1" applyProtection="1">
      <alignment horizontal="center" vertical="center"/>
    </xf>
    <xf numFmtId="176" fontId="11" fillId="5" borderId="15" xfId="1" applyNumberFormat="1" applyFont="1" applyFill="1" applyBorder="1" applyAlignment="1" applyProtection="1">
      <alignment horizontal="center" vertical="center"/>
    </xf>
    <xf numFmtId="176" fontId="11" fillId="5" borderId="16" xfId="1" applyNumberFormat="1" applyFont="1" applyFill="1" applyBorder="1" applyAlignment="1" applyProtection="1">
      <alignment horizontal="center" vertical="center"/>
    </xf>
    <xf numFmtId="176" fontId="6" fillId="5" borderId="9" xfId="1" applyNumberFormat="1" applyFont="1" applyFill="1" applyBorder="1" applyAlignment="1" applyProtection="1">
      <alignment horizontal="center" vertical="center"/>
    </xf>
    <xf numFmtId="176" fontId="6" fillId="5" borderId="24" xfId="1" applyNumberFormat="1" applyFont="1" applyFill="1" applyBorder="1" applyAlignment="1" applyProtection="1">
      <alignment horizontal="center" vertical="center"/>
    </xf>
    <xf numFmtId="176" fontId="6" fillId="5" borderId="22" xfId="1" applyNumberFormat="1" applyFont="1" applyFill="1" applyBorder="1" applyAlignment="1" applyProtection="1">
      <alignment horizontal="center" vertical="center"/>
    </xf>
    <xf numFmtId="176" fontId="6" fillId="5" borderId="27" xfId="1" applyNumberFormat="1" applyFont="1" applyFill="1" applyBorder="1" applyAlignment="1" applyProtection="1">
      <alignment horizontal="center" vertical="center"/>
    </xf>
    <xf numFmtId="0" fontId="11" fillId="5" borderId="15" xfId="0" applyFont="1" applyFill="1" applyBorder="1" applyProtection="1">
      <alignment vertical="center"/>
    </xf>
    <xf numFmtId="0" fontId="11" fillId="5" borderId="9" xfId="0" applyFont="1" applyFill="1" applyBorder="1" applyProtection="1">
      <alignment vertical="center"/>
    </xf>
    <xf numFmtId="176" fontId="11" fillId="5" borderId="9" xfId="1" applyNumberFormat="1" applyFont="1" applyFill="1" applyBorder="1" applyProtection="1">
      <alignment vertical="center"/>
    </xf>
    <xf numFmtId="177" fontId="11" fillId="5" borderId="9" xfId="1" applyNumberFormat="1" applyFont="1" applyFill="1" applyBorder="1" applyProtection="1">
      <alignment vertical="center"/>
    </xf>
    <xf numFmtId="0" fontId="11" fillId="5" borderId="16" xfId="0" applyFont="1" applyFill="1" applyBorder="1" applyAlignment="1" applyProtection="1">
      <alignment horizontal="center" vertical="center"/>
    </xf>
    <xf numFmtId="0" fontId="11" fillId="5" borderId="17" xfId="0" applyFont="1" applyFill="1" applyBorder="1" applyProtection="1">
      <alignment vertical="center"/>
    </xf>
    <xf numFmtId="0" fontId="11" fillId="5" borderId="22" xfId="0" applyFont="1" applyFill="1" applyBorder="1" applyProtection="1">
      <alignment vertical="center"/>
    </xf>
    <xf numFmtId="176" fontId="11" fillId="5" borderId="22" xfId="1" applyNumberFormat="1" applyFont="1" applyFill="1" applyBorder="1" applyProtection="1">
      <alignment vertical="center"/>
    </xf>
    <xf numFmtId="177" fontId="11" fillId="5" borderId="22" xfId="1" applyNumberFormat="1" applyFont="1" applyFill="1" applyBorder="1" applyProtection="1">
      <alignment vertical="center"/>
    </xf>
    <xf numFmtId="0" fontId="11" fillId="5" borderId="18" xfId="0" applyFont="1" applyFill="1" applyBorder="1" applyAlignment="1" applyProtection="1">
      <alignment horizontal="center" vertical="center"/>
    </xf>
    <xf numFmtId="0" fontId="15" fillId="0" borderId="0" xfId="0" applyFont="1" applyFill="1" applyProtection="1">
      <alignment vertical="center"/>
      <protection locked="0" hidden="1"/>
    </xf>
    <xf numFmtId="0" fontId="15" fillId="0" borderId="0" xfId="0" applyFont="1" applyProtection="1">
      <alignment vertical="center"/>
      <protection locked="0" hidden="1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4" fillId="0" borderId="1" xfId="0" applyFont="1" applyFill="1" applyBorder="1" applyAlignment="1" applyProtection="1">
      <alignment horizontal="center" vertical="center" wrapText="1"/>
      <protection locked="0" hidden="1"/>
    </xf>
    <xf numFmtId="49" fontId="15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5" fillId="0" borderId="1" xfId="0" applyFont="1" applyFill="1" applyBorder="1" applyAlignment="1" applyProtection="1">
      <alignment horizontal="center" vertical="center"/>
      <protection locked="0" hidden="1"/>
    </xf>
    <xf numFmtId="176" fontId="15" fillId="0" borderId="1" xfId="1" applyNumberFormat="1" applyFont="1" applyFill="1" applyBorder="1" applyAlignment="1" applyProtection="1">
      <alignment horizontal="center" vertical="center"/>
      <protection locked="0" hidden="1"/>
    </xf>
    <xf numFmtId="0" fontId="15" fillId="0" borderId="0" xfId="0" applyFont="1" applyFill="1" applyBorder="1" applyProtection="1">
      <alignment vertical="center"/>
      <protection locked="0" hidden="1"/>
    </xf>
    <xf numFmtId="0" fontId="11" fillId="5" borderId="0" xfId="0" applyFont="1" applyFill="1" applyBorder="1" applyAlignment="1" applyProtection="1">
      <alignment horizontal="center" vertical="center"/>
    </xf>
    <xf numFmtId="176" fontId="11" fillId="5" borderId="0" xfId="1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  <protection locked="0" hidden="1"/>
    </xf>
    <xf numFmtId="176" fontId="15" fillId="0" borderId="2" xfId="1" applyNumberFormat="1" applyFont="1" applyFill="1" applyBorder="1" applyAlignment="1" applyProtection="1">
      <alignment horizontal="center" vertical="center"/>
      <protection locked="0" hidden="1"/>
    </xf>
    <xf numFmtId="0" fontId="17" fillId="5" borderId="10" xfId="0" applyFont="1" applyFill="1" applyBorder="1" applyAlignment="1" applyProtection="1">
      <alignment horizontal="center" vertical="center"/>
      <protection locked="0" hidden="1"/>
    </xf>
    <xf numFmtId="0" fontId="15" fillId="0" borderId="4" xfId="0" applyFont="1" applyFill="1" applyBorder="1" applyAlignment="1" applyProtection="1">
      <alignment horizontal="center" vertical="center"/>
      <protection locked="0" hidden="1"/>
    </xf>
    <xf numFmtId="0" fontId="15" fillId="0" borderId="2" xfId="0" applyFont="1" applyFill="1" applyBorder="1" applyAlignment="1" applyProtection="1">
      <alignment horizontal="center" vertical="center"/>
      <protection locked="0" hidden="1"/>
    </xf>
    <xf numFmtId="176" fontId="17" fillId="5" borderId="15" xfId="1" applyNumberFormat="1" applyFont="1" applyFill="1" applyBorder="1" applyAlignment="1" applyProtection="1">
      <alignment horizontal="center" vertical="center"/>
      <protection locked="0" hidden="1"/>
    </xf>
    <xf numFmtId="176" fontId="17" fillId="5" borderId="16" xfId="1" applyNumberFormat="1" applyFont="1" applyFill="1" applyBorder="1" applyAlignment="1" applyProtection="1">
      <alignment horizontal="center" vertical="center"/>
      <protection locked="0" hidden="1"/>
    </xf>
    <xf numFmtId="176" fontId="15" fillId="0" borderId="4" xfId="1" applyNumberFormat="1" applyFont="1" applyFill="1" applyBorder="1" applyAlignment="1" applyProtection="1">
      <alignment horizontal="center" vertical="center"/>
      <protection locked="0" hidden="1"/>
    </xf>
    <xf numFmtId="0" fontId="17" fillId="5" borderId="12" xfId="0" applyFont="1" applyFill="1" applyBorder="1" applyAlignment="1" applyProtection="1">
      <alignment horizontal="center" vertical="center"/>
      <protection locked="0" hidden="1"/>
    </xf>
    <xf numFmtId="0" fontId="18" fillId="0" borderId="4" xfId="0" applyFont="1" applyFill="1" applyBorder="1" applyAlignment="1" applyProtection="1">
      <alignment horizontal="center" vertical="center" wrapText="1"/>
      <protection locked="0" hidden="1"/>
    </xf>
    <xf numFmtId="176" fontId="17" fillId="5" borderId="9" xfId="1" applyNumberFormat="1" applyFont="1" applyFill="1" applyBorder="1" applyAlignment="1" applyProtection="1">
      <alignment horizontal="center" vertical="center"/>
      <protection locked="0" hidden="1"/>
    </xf>
    <xf numFmtId="176" fontId="17" fillId="5" borderId="24" xfId="1" applyNumberFormat="1" applyFont="1" applyFill="1" applyBorder="1" applyAlignment="1" applyProtection="1">
      <alignment horizontal="center" vertical="center"/>
      <protection locked="0" hidden="1"/>
    </xf>
    <xf numFmtId="0" fontId="17" fillId="5" borderId="15" xfId="0" applyFont="1" applyFill="1" applyBorder="1" applyAlignment="1" applyProtection="1">
      <alignment horizontal="center" vertical="center"/>
      <protection locked="0" hidden="1"/>
    </xf>
    <xf numFmtId="0" fontId="17" fillId="5" borderId="9" xfId="0" applyFont="1" applyFill="1" applyBorder="1" applyAlignment="1" applyProtection="1">
      <alignment horizontal="center" vertical="center"/>
      <protection locked="0" hidden="1"/>
    </xf>
    <xf numFmtId="176" fontId="17" fillId="5" borderId="9" xfId="1" applyNumberFormat="1" applyFont="1" applyFill="1" applyBorder="1" applyProtection="1">
      <alignment vertical="center"/>
      <protection locked="0" hidden="1"/>
    </xf>
    <xf numFmtId="177" fontId="17" fillId="5" borderId="9" xfId="1" applyNumberFormat="1" applyFont="1" applyFill="1" applyBorder="1" applyProtection="1">
      <alignment vertical="center"/>
      <protection locked="0" hidden="1"/>
    </xf>
    <xf numFmtId="0" fontId="17" fillId="5" borderId="16" xfId="0" applyFont="1" applyFill="1" applyBorder="1" applyAlignment="1" applyProtection="1">
      <alignment horizontal="center" vertical="center"/>
      <protection locked="0" hidden="1"/>
    </xf>
    <xf numFmtId="49" fontId="15" fillId="0" borderId="0" xfId="0" applyNumberFormat="1" applyFont="1" applyFill="1" applyProtection="1">
      <alignment vertical="center"/>
      <protection locked="0" hidden="1"/>
    </xf>
    <xf numFmtId="176" fontId="15" fillId="0" borderId="0" xfId="1" applyNumberFormat="1" applyFont="1" applyFill="1" applyProtection="1">
      <alignment vertical="center"/>
      <protection locked="0" hidden="1"/>
    </xf>
    <xf numFmtId="0" fontId="15" fillId="0" borderId="0" xfId="0" applyFont="1" applyFill="1" applyAlignment="1" applyProtection="1">
      <alignment horizontal="center" vertical="center"/>
      <protection locked="0" hidden="1"/>
    </xf>
    <xf numFmtId="0" fontId="14" fillId="0" borderId="2" xfId="0" applyFont="1" applyFill="1" applyBorder="1" applyAlignment="1" applyProtection="1">
      <alignment horizontal="center" vertical="center" wrapText="1"/>
      <protection locked="0" hidden="1"/>
    </xf>
    <xf numFmtId="0" fontId="16" fillId="0" borderId="11" xfId="0" applyFont="1" applyFill="1" applyBorder="1" applyAlignment="1" applyProtection="1">
      <alignment horizontal="center" vertical="center"/>
      <protection locked="0" hidden="1"/>
    </xf>
    <xf numFmtId="0" fontId="14" fillId="0" borderId="4" xfId="0" applyFont="1" applyFill="1" applyBorder="1" applyAlignment="1" applyProtection="1">
      <alignment horizontal="center" vertical="center" wrapText="1"/>
      <protection locked="0" hidden="1"/>
    </xf>
    <xf numFmtId="0" fontId="16" fillId="0" borderId="13" xfId="0" applyFont="1" applyFill="1" applyBorder="1" applyAlignment="1" applyProtection="1">
      <alignment horizontal="center" vertical="center" wrapText="1"/>
      <protection locked="0" hidden="1"/>
    </xf>
    <xf numFmtId="0" fontId="16" fillId="0" borderId="14" xfId="0" applyFont="1" applyFill="1" applyBorder="1" applyAlignment="1" applyProtection="1">
      <alignment horizontal="center" vertical="center" wrapText="1"/>
      <protection locked="0" hidden="1"/>
    </xf>
    <xf numFmtId="0" fontId="16" fillId="0" borderId="21" xfId="0" applyFont="1" applyFill="1" applyBorder="1" applyAlignment="1" applyProtection="1">
      <alignment horizontal="center" vertical="center" wrapText="1"/>
      <protection locked="0" hidden="1"/>
    </xf>
    <xf numFmtId="0" fontId="16" fillId="0" borderId="23" xfId="0" applyFont="1" applyFill="1" applyBorder="1" applyAlignment="1" applyProtection="1">
      <alignment horizontal="center" vertical="center" wrapText="1"/>
      <protection locked="0" hidden="1"/>
    </xf>
    <xf numFmtId="0" fontId="16" fillId="0" borderId="13" xfId="0" applyFont="1" applyFill="1" applyBorder="1" applyAlignment="1" applyProtection="1">
      <alignment horizontal="center" vertical="center"/>
      <protection locked="0" hidden="1"/>
    </xf>
    <xf numFmtId="0" fontId="16" fillId="0" borderId="21" xfId="0" applyFont="1" applyFill="1" applyBorder="1" applyAlignment="1" applyProtection="1">
      <alignment horizontal="center" vertical="center"/>
      <protection locked="0" hidden="1"/>
    </xf>
    <xf numFmtId="176" fontId="16" fillId="0" borderId="21" xfId="1" applyNumberFormat="1" applyFont="1" applyFill="1" applyBorder="1" applyAlignment="1" applyProtection="1">
      <alignment horizontal="center" vertical="center"/>
      <protection locked="0" hidden="1"/>
    </xf>
    <xf numFmtId="0" fontId="15" fillId="0" borderId="0" xfId="0" applyFont="1" applyFill="1" applyBorder="1" applyAlignment="1" applyProtection="1">
      <alignment horizontal="center" vertical="center"/>
      <protection locked="0" hidden="1"/>
    </xf>
    <xf numFmtId="176" fontId="15" fillId="0" borderId="0" xfId="1" applyNumberFormat="1" applyFont="1" applyFill="1" applyBorder="1" applyAlignment="1" applyProtection="1">
      <alignment horizontal="center" vertical="center"/>
      <protection locked="0" hidden="1"/>
    </xf>
    <xf numFmtId="177" fontId="15" fillId="0" borderId="0" xfId="1" applyNumberFormat="1" applyFont="1" applyFill="1" applyProtection="1">
      <alignment vertical="center"/>
      <protection locked="0" hidden="1"/>
    </xf>
    <xf numFmtId="0" fontId="15" fillId="0" borderId="1" xfId="0" applyFont="1" applyFill="1" applyBorder="1" applyAlignment="1" applyProtection="1">
      <alignment horizontal="right" vertical="center"/>
      <protection locked="0" hidden="1"/>
    </xf>
    <xf numFmtId="0" fontId="14" fillId="4" borderId="30" xfId="0" applyFont="1" applyFill="1" applyBorder="1" applyAlignment="1" applyProtection="1">
      <alignment horizontal="centerContinuous" vertical="center"/>
      <protection locked="0" hidden="1"/>
    </xf>
    <xf numFmtId="0" fontId="14" fillId="4" borderId="31" xfId="0" applyFont="1" applyFill="1" applyBorder="1" applyAlignment="1" applyProtection="1">
      <alignment horizontal="centerContinuous" vertical="center"/>
      <protection locked="0" hidden="1"/>
    </xf>
    <xf numFmtId="0" fontId="15" fillId="4" borderId="32" xfId="0" applyFont="1" applyFill="1" applyBorder="1" applyAlignment="1" applyProtection="1">
      <alignment horizontal="centerContinuous" vertical="center"/>
      <protection locked="0" hidden="1"/>
    </xf>
    <xf numFmtId="49" fontId="15" fillId="0" borderId="5" xfId="0" applyNumberFormat="1" applyFont="1" applyFill="1" applyBorder="1" applyAlignment="1" applyProtection="1">
      <alignment horizontal="center" vertical="center"/>
      <protection locked="0" hidden="1"/>
    </xf>
    <xf numFmtId="0" fontId="15" fillId="0" borderId="5" xfId="0" applyFont="1" applyFill="1" applyBorder="1" applyAlignment="1" applyProtection="1">
      <alignment horizontal="right" vertical="center"/>
      <protection locked="0" hidden="1"/>
    </xf>
    <xf numFmtId="0" fontId="15" fillId="0" borderId="5" xfId="0" applyFont="1" applyFill="1" applyBorder="1" applyAlignment="1" applyProtection="1">
      <alignment horizontal="center" vertical="center"/>
      <protection locked="0" hidden="1"/>
    </xf>
    <xf numFmtId="49" fontId="14" fillId="0" borderId="33" xfId="0" applyNumberFormat="1" applyFont="1" applyFill="1" applyBorder="1" applyAlignment="1" applyProtection="1">
      <alignment horizontal="center" vertical="center" wrapText="1"/>
      <protection locked="0" hidden="1"/>
    </xf>
    <xf numFmtId="0" fontId="14" fillId="0" borderId="34" xfId="0" applyFont="1" applyFill="1" applyBorder="1" applyAlignment="1" applyProtection="1">
      <alignment horizontal="center" vertical="center" wrapText="1"/>
      <protection locked="0" hidden="1"/>
    </xf>
    <xf numFmtId="0" fontId="14" fillId="2" borderId="30" xfId="0" applyFont="1" applyFill="1" applyBorder="1" applyAlignment="1" applyProtection="1">
      <alignment horizontal="centerContinuous" vertical="center"/>
      <protection locked="0" hidden="1"/>
    </xf>
    <xf numFmtId="0" fontId="14" fillId="2" borderId="31" xfId="0" applyFont="1" applyFill="1" applyBorder="1" applyAlignment="1" applyProtection="1">
      <alignment horizontal="centerContinuous" vertical="center"/>
      <protection locked="0" hidden="1"/>
    </xf>
    <xf numFmtId="0" fontId="15" fillId="6" borderId="32" xfId="0" applyFont="1" applyFill="1" applyBorder="1" applyAlignment="1" applyProtection="1">
      <alignment horizontal="centerContinuous" vertical="center"/>
      <protection locked="0" hidden="1"/>
    </xf>
    <xf numFmtId="49" fontId="16" fillId="0" borderId="25" xfId="1" applyNumberFormat="1" applyFont="1" applyFill="1" applyBorder="1" applyAlignment="1" applyProtection="1">
      <alignment horizontal="center" vertical="top" wrapText="1"/>
      <protection locked="0"/>
    </xf>
    <xf numFmtId="0" fontId="14" fillId="0" borderId="35" xfId="0" applyFont="1" applyFill="1" applyBorder="1" applyAlignment="1" applyProtection="1">
      <alignment horizontal="center" vertical="center" wrapText="1"/>
      <protection locked="0" hidden="1"/>
    </xf>
    <xf numFmtId="176" fontId="15" fillId="0" borderId="29" xfId="1" applyNumberFormat="1" applyFont="1" applyFill="1" applyBorder="1" applyAlignment="1" applyProtection="1">
      <alignment horizontal="right" vertical="center"/>
      <protection locked="0" hidden="1"/>
    </xf>
    <xf numFmtId="176" fontId="15" fillId="0" borderId="2" xfId="1" applyNumberFormat="1" applyFont="1" applyFill="1" applyBorder="1" applyAlignment="1" applyProtection="1">
      <alignment horizontal="right" vertical="center"/>
      <protection locked="0" hidden="1"/>
    </xf>
    <xf numFmtId="0" fontId="14" fillId="0" borderId="36" xfId="0" applyFont="1" applyFill="1" applyBorder="1" applyAlignment="1" applyProtection="1">
      <alignment horizontal="center" vertical="center" wrapText="1"/>
      <protection locked="0" hidden="1"/>
    </xf>
    <xf numFmtId="0" fontId="15" fillId="0" borderId="26" xfId="0" applyFont="1" applyFill="1" applyBorder="1" applyAlignment="1" applyProtection="1">
      <alignment horizontal="center" vertical="center"/>
      <protection locked="0" hidden="1"/>
    </xf>
    <xf numFmtId="0" fontId="16" fillId="4" borderId="37" xfId="0" applyFont="1" applyFill="1" applyBorder="1" applyAlignment="1" applyProtection="1">
      <alignment horizontal="centerContinuous" vertical="center"/>
      <protection locked="0" hidden="1"/>
    </xf>
    <xf numFmtId="0" fontId="15" fillId="0" borderId="29" xfId="0" applyFont="1" applyFill="1" applyBorder="1" applyAlignment="1" applyProtection="1">
      <alignment horizontal="center" vertical="center"/>
      <protection locked="0" hidden="1"/>
    </xf>
    <xf numFmtId="0" fontId="14" fillId="0" borderId="32" xfId="0" applyFont="1" applyFill="1" applyBorder="1" applyAlignment="1" applyProtection="1">
      <alignment horizontal="center" vertical="center" wrapText="1"/>
      <protection locked="0" hidden="1"/>
    </xf>
    <xf numFmtId="176" fontId="15" fillId="0" borderId="26" xfId="1" applyNumberFormat="1" applyFont="1" applyFill="1" applyBorder="1" applyAlignment="1" applyProtection="1">
      <alignment horizontal="center" vertical="center"/>
      <protection locked="0" hidden="1"/>
    </xf>
    <xf numFmtId="0" fontId="14" fillId="4" borderId="37" xfId="0" applyFont="1" applyFill="1" applyBorder="1" applyAlignment="1" applyProtection="1">
      <alignment horizontal="centerContinuous" vertical="center"/>
      <protection locked="0" hidden="1"/>
    </xf>
    <xf numFmtId="0" fontId="15" fillId="4" borderId="37" xfId="0" applyFont="1" applyFill="1" applyBorder="1" applyAlignment="1" applyProtection="1">
      <alignment horizontal="centerContinuous" vertical="center"/>
      <protection locked="0" hidden="1"/>
    </xf>
    <xf numFmtId="0" fontId="14" fillId="5" borderId="13" xfId="0" applyFont="1" applyFill="1" applyBorder="1" applyAlignment="1" applyProtection="1">
      <alignment horizontal="center" vertical="center" wrapText="1"/>
      <protection locked="0" hidden="1"/>
    </xf>
    <xf numFmtId="0" fontId="14" fillId="5" borderId="14" xfId="0" applyFont="1" applyFill="1" applyBorder="1" applyAlignment="1" applyProtection="1">
      <alignment horizontal="center" vertical="center" wrapText="1"/>
      <protection locked="0" hidden="1"/>
    </xf>
    <xf numFmtId="176" fontId="15" fillId="5" borderId="15" xfId="1" applyNumberFormat="1" applyFont="1" applyFill="1" applyBorder="1" applyAlignment="1" applyProtection="1">
      <alignment horizontal="center" vertical="center"/>
      <protection locked="0" hidden="1"/>
    </xf>
    <xf numFmtId="176" fontId="15" fillId="5" borderId="16" xfId="1" applyNumberFormat="1" applyFont="1" applyFill="1" applyBorder="1" applyAlignment="1" applyProtection="1">
      <alignment horizontal="center" vertical="center"/>
      <protection locked="0" hidden="1"/>
    </xf>
    <xf numFmtId="176" fontId="15" fillId="5" borderId="17" xfId="1" applyNumberFormat="1" applyFont="1" applyFill="1" applyBorder="1" applyAlignment="1" applyProtection="1">
      <alignment horizontal="center" vertical="center"/>
      <protection locked="0" hidden="1"/>
    </xf>
    <xf numFmtId="176" fontId="15" fillId="5" borderId="18" xfId="1" applyNumberFormat="1" applyFont="1" applyFill="1" applyBorder="1" applyAlignment="1" applyProtection="1">
      <alignment horizontal="center" vertical="center"/>
      <protection locked="0" hidden="1"/>
    </xf>
    <xf numFmtId="0" fontId="14" fillId="5" borderId="11" xfId="0" applyFont="1" applyFill="1" applyBorder="1" applyAlignment="1" applyProtection="1">
      <alignment horizontal="center" vertical="center"/>
      <protection locked="0" hidden="1"/>
    </xf>
    <xf numFmtId="0" fontId="15" fillId="5" borderId="12" xfId="0" applyFont="1" applyFill="1" applyBorder="1" applyAlignment="1" applyProtection="1">
      <alignment horizontal="center" vertical="center"/>
      <protection locked="0" hidden="1"/>
    </xf>
    <xf numFmtId="0" fontId="15" fillId="5" borderId="19" xfId="0" applyFont="1" applyFill="1" applyBorder="1" applyAlignment="1" applyProtection="1">
      <alignment horizontal="center" vertical="center"/>
      <protection locked="0" hidden="1"/>
    </xf>
    <xf numFmtId="0" fontId="18" fillId="0" borderId="26" xfId="0" applyFont="1" applyFill="1" applyBorder="1" applyAlignment="1" applyProtection="1">
      <alignment horizontal="center" vertical="center" wrapText="1"/>
      <protection locked="0" hidden="1"/>
    </xf>
    <xf numFmtId="0" fontId="16" fillId="2" borderId="37" xfId="0" applyFont="1" applyFill="1" applyBorder="1" applyAlignment="1" applyProtection="1">
      <alignment horizontal="centerContinuous" vertical="center"/>
      <protection locked="0" hidden="1"/>
    </xf>
    <xf numFmtId="0" fontId="14" fillId="2" borderId="37" xfId="0" applyFont="1" applyFill="1" applyBorder="1" applyAlignment="1" applyProtection="1">
      <alignment horizontal="centerContinuous" vertical="center"/>
      <protection locked="0" hidden="1"/>
    </xf>
    <xf numFmtId="0" fontId="15" fillId="2" borderId="37" xfId="0" applyFont="1" applyFill="1" applyBorder="1" applyAlignment="1" applyProtection="1">
      <alignment horizontal="centerContinuous" vertical="center"/>
      <protection locked="0" hidden="1"/>
    </xf>
    <xf numFmtId="0" fontId="15" fillId="2" borderId="38" xfId="0" applyFont="1" applyFill="1" applyBorder="1" applyAlignment="1" applyProtection="1">
      <alignment horizontal="centerContinuous" vertical="center"/>
      <protection locked="0" hidden="1"/>
    </xf>
    <xf numFmtId="0" fontId="22" fillId="6" borderId="39" xfId="0" applyFont="1" applyFill="1" applyBorder="1" applyAlignment="1" applyProtection="1">
      <alignment horizontal="centerContinuous" vertical="center" wrapText="1"/>
      <protection locked="0" hidden="1"/>
    </xf>
    <xf numFmtId="0" fontId="15" fillId="6" borderId="37" xfId="0" applyFont="1" applyFill="1" applyBorder="1" applyAlignment="1" applyProtection="1">
      <alignment horizontal="centerContinuous" vertical="center"/>
      <protection locked="0" hidden="1"/>
    </xf>
    <xf numFmtId="0" fontId="14" fillId="5" borderId="21" xfId="0" applyFont="1" applyFill="1" applyBorder="1" applyAlignment="1" applyProtection="1">
      <alignment horizontal="center" vertical="center" wrapText="1"/>
      <protection locked="0" hidden="1"/>
    </xf>
    <xf numFmtId="0" fontId="14" fillId="5" borderId="21" xfId="0" applyFont="1" applyFill="1" applyBorder="1" applyAlignment="1" applyProtection="1">
      <alignment horizontal="center" vertical="center"/>
      <protection locked="0" hidden="1"/>
    </xf>
    <xf numFmtId="176" fontId="14" fillId="5" borderId="21" xfId="1" applyNumberFormat="1" applyFont="1" applyFill="1" applyBorder="1" applyAlignment="1" applyProtection="1">
      <alignment horizontal="center" vertical="center"/>
      <protection locked="0" hidden="1"/>
    </xf>
    <xf numFmtId="176" fontId="15" fillId="5" borderId="9" xfId="1" applyNumberFormat="1" applyFont="1" applyFill="1" applyBorder="1" applyAlignment="1" applyProtection="1">
      <alignment horizontal="center" vertical="center"/>
      <protection locked="0" hidden="1"/>
    </xf>
    <xf numFmtId="0" fontId="15" fillId="5" borderId="9" xfId="0" applyFont="1" applyFill="1" applyBorder="1" applyAlignment="1" applyProtection="1">
      <alignment horizontal="center" vertical="center"/>
      <protection locked="0" hidden="1"/>
    </xf>
    <xf numFmtId="177" fontId="15" fillId="5" borderId="9" xfId="1" applyNumberFormat="1" applyFont="1" applyFill="1" applyBorder="1" applyAlignment="1" applyProtection="1">
      <alignment horizontal="center" vertical="center"/>
      <protection locked="0" hidden="1"/>
    </xf>
    <xf numFmtId="0" fontId="15" fillId="5" borderId="16" xfId="0" applyFont="1" applyFill="1" applyBorder="1" applyAlignment="1" applyProtection="1">
      <alignment horizontal="center" vertical="center"/>
      <protection locked="0" hidden="1"/>
    </xf>
    <xf numFmtId="176" fontId="15" fillId="5" borderId="22" xfId="1" applyNumberFormat="1" applyFont="1" applyFill="1" applyBorder="1" applyAlignment="1" applyProtection="1">
      <alignment horizontal="center" vertical="center"/>
      <protection locked="0" hidden="1"/>
    </xf>
    <xf numFmtId="0" fontId="15" fillId="5" borderId="22" xfId="0" applyFont="1" applyFill="1" applyBorder="1" applyAlignment="1" applyProtection="1">
      <alignment horizontal="center" vertical="center"/>
      <protection locked="0" hidden="1"/>
    </xf>
    <xf numFmtId="177" fontId="15" fillId="5" borderId="22" xfId="1" applyNumberFormat="1" applyFont="1" applyFill="1" applyBorder="1" applyAlignment="1" applyProtection="1">
      <alignment horizontal="center" vertical="center"/>
      <protection locked="0" hidden="1"/>
    </xf>
    <xf numFmtId="0" fontId="14" fillId="5" borderId="40" xfId="0" applyFont="1" applyFill="1" applyBorder="1" applyAlignment="1" applyProtection="1">
      <alignment horizontal="center" vertical="center"/>
      <protection locked="0" hidden="1"/>
    </xf>
    <xf numFmtId="0" fontId="15" fillId="5" borderId="41" xfId="0" applyFont="1" applyFill="1" applyBorder="1" applyAlignment="1" applyProtection="1">
      <alignment horizontal="center" vertical="center"/>
      <protection locked="0" hidden="1"/>
    </xf>
    <xf numFmtId="0" fontId="15" fillId="5" borderId="42" xfId="0" applyFont="1" applyFill="1" applyBorder="1" applyAlignment="1" applyProtection="1">
      <alignment horizontal="center" vertical="center"/>
      <protection locked="0" hidden="1"/>
    </xf>
    <xf numFmtId="0" fontId="14" fillId="4" borderId="2" xfId="0" applyFont="1" applyFill="1" applyBorder="1" applyAlignment="1" applyProtection="1">
      <alignment horizontal="centerContinuous"/>
      <protection locked="0" hidden="1"/>
    </xf>
    <xf numFmtId="0" fontId="14" fillId="4" borderId="3" xfId="0" applyFont="1" applyFill="1" applyBorder="1" applyAlignment="1" applyProtection="1">
      <alignment horizontal="centerContinuous"/>
      <protection locked="0" hidden="1"/>
    </xf>
    <xf numFmtId="0" fontId="16" fillId="4" borderId="7" xfId="0" applyFont="1" applyFill="1" applyBorder="1" applyAlignment="1" applyProtection="1">
      <alignment horizontal="centerContinuous"/>
      <protection locked="0" hidden="1"/>
    </xf>
    <xf numFmtId="0" fontId="14" fillId="4" borderId="7" xfId="0" applyFont="1" applyFill="1" applyBorder="1" applyAlignment="1" applyProtection="1">
      <alignment horizontal="centerContinuous"/>
      <protection locked="0" hidden="1"/>
    </xf>
    <xf numFmtId="0" fontId="15" fillId="4" borderId="7" xfId="0" applyFont="1" applyFill="1" applyBorder="1" applyAlignment="1" applyProtection="1">
      <alignment horizontal="centerContinuous"/>
      <protection locked="0" hidden="1"/>
    </xf>
    <xf numFmtId="0" fontId="15" fillId="4" borderId="4" xfId="0" applyFont="1" applyFill="1" applyBorder="1" applyAlignment="1" applyProtection="1">
      <alignment horizontal="centerContinuous"/>
      <protection locked="0" hidden="1"/>
    </xf>
    <xf numFmtId="0" fontId="14" fillId="2" borderId="2" xfId="0" applyFont="1" applyFill="1" applyBorder="1" applyAlignment="1" applyProtection="1">
      <alignment horizontal="centerContinuous"/>
      <protection locked="0" hidden="1"/>
    </xf>
    <xf numFmtId="0" fontId="14" fillId="2" borderId="3" xfId="0" applyFont="1" applyFill="1" applyBorder="1" applyAlignment="1" applyProtection="1">
      <alignment horizontal="centerContinuous"/>
      <protection locked="0" hidden="1"/>
    </xf>
    <xf numFmtId="0" fontId="16" fillId="2" borderId="7" xfId="0" applyFont="1" applyFill="1" applyBorder="1" applyAlignment="1" applyProtection="1">
      <alignment horizontal="centerContinuous"/>
      <protection locked="0" hidden="1"/>
    </xf>
    <xf numFmtId="0" fontId="14" fillId="2" borderId="7" xfId="0" applyFont="1" applyFill="1" applyBorder="1" applyAlignment="1" applyProtection="1">
      <alignment horizontal="centerContinuous"/>
      <protection locked="0" hidden="1"/>
    </xf>
    <xf numFmtId="0" fontId="15" fillId="2" borderId="7" xfId="0" applyFont="1" applyFill="1" applyBorder="1" applyAlignment="1" applyProtection="1">
      <alignment horizontal="centerContinuous"/>
      <protection locked="0" hidden="1"/>
    </xf>
    <xf numFmtId="0" fontId="15" fillId="2" borderId="20" xfId="0" applyFont="1" applyFill="1" applyBorder="1" applyAlignment="1" applyProtection="1">
      <alignment horizontal="centerContinuous"/>
      <protection locked="0" hidden="1"/>
    </xf>
    <xf numFmtId="0" fontId="22" fillId="6" borderId="25" xfId="0" applyFont="1" applyFill="1" applyBorder="1" applyAlignment="1" applyProtection="1">
      <alignment horizontal="centerContinuous"/>
      <protection locked="0" hidden="1"/>
    </xf>
    <xf numFmtId="0" fontId="23" fillId="6" borderId="7" xfId="0" applyFont="1" applyFill="1" applyBorder="1" applyAlignment="1">
      <alignment horizontal="centerContinuous"/>
    </xf>
    <xf numFmtId="0" fontId="23" fillId="6" borderId="20" xfId="0" applyFont="1" applyFill="1" applyBorder="1" applyAlignment="1">
      <alignment horizontal="centerContinuous"/>
    </xf>
    <xf numFmtId="0" fontId="0" fillId="0" borderId="0" xfId="0" applyNumberFormat="1" applyFill="1" applyBorder="1" applyAlignment="1" applyProtection="1">
      <alignment vertical="center" wrapText="1"/>
      <protection hidden="1"/>
    </xf>
    <xf numFmtId="0" fontId="0" fillId="0" borderId="0" xfId="0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1" xfId="0" applyNumberFormat="1" applyFill="1" applyBorder="1" applyAlignment="1" applyProtection="1">
      <alignment horizontal="center" vertical="center" wrapText="1"/>
      <protection hidden="1"/>
    </xf>
    <xf numFmtId="0" fontId="0" fillId="0" borderId="1" xfId="0" applyNumberFormat="1" applyFill="1" applyBorder="1" applyAlignment="1" applyProtection="1">
      <alignment horizontal="center" vertical="center"/>
      <protection hidden="1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7" xfId="0" applyFont="1" applyFill="1" applyBorder="1" applyAlignment="1" applyProtection="1">
      <alignment horizontal="left" vertical="top" wrapText="1"/>
      <protection locked="0"/>
    </xf>
    <xf numFmtId="0" fontId="20" fillId="0" borderId="7" xfId="0" applyFont="1" applyFill="1" applyBorder="1" applyAlignment="1" applyProtection="1">
      <alignment horizontal="left" vertical="top" wrapText="1"/>
      <protection locked="0"/>
    </xf>
    <xf numFmtId="0" fontId="20" fillId="0" borderId="20" xfId="0" applyFont="1" applyFill="1" applyBorder="1" applyAlignment="1" applyProtection="1">
      <alignment horizontal="left" vertical="top" wrapText="1"/>
      <protection locked="0"/>
    </xf>
    <xf numFmtId="0" fontId="21" fillId="0" borderId="7" xfId="0" applyFont="1" applyFill="1" applyBorder="1" applyAlignment="1" applyProtection="1">
      <alignment horizontal="left" vertical="top" wrapText="1"/>
      <protection locked="0"/>
    </xf>
    <xf numFmtId="0" fontId="21" fillId="0" borderId="20" xfId="0" applyFont="1" applyFill="1" applyBorder="1" applyAlignment="1" applyProtection="1">
      <alignment horizontal="left" vertical="top" wrapText="1"/>
      <protection locked="0"/>
    </xf>
    <xf numFmtId="49" fontId="4" fillId="0" borderId="28" xfId="0" applyNumberFormat="1" applyFont="1" applyFill="1" applyBorder="1" applyAlignment="1" applyProtection="1">
      <alignment horizontal="left" vertical="center"/>
      <protection locked="0" hidden="1"/>
    </xf>
    <xf numFmtId="0" fontId="6" fillId="0" borderId="28" xfId="0" applyFont="1" applyBorder="1" applyAlignment="1" applyProtection="1">
      <alignment horizontal="left" vertical="center"/>
      <protection locked="0"/>
    </xf>
    <xf numFmtId="49" fontId="16" fillId="0" borderId="29" xfId="0" applyNumberFormat="1" applyFont="1" applyFill="1" applyBorder="1" applyAlignment="1" applyProtection="1">
      <alignment horizontal="right" vertical="center"/>
      <protection locked="0" hidden="1"/>
    </xf>
    <xf numFmtId="0" fontId="0" fillId="0" borderId="28" xfId="0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</cellXfs>
  <cellStyles count="2">
    <cellStyle name="一般" xfId="0" builtinId="0"/>
    <cellStyle name="千分位" xfId="1" builtinId="3"/>
  </cellStyles>
  <dxfs count="0"/>
  <tableStyles count="1" defaultTableStyle="TableStyleMedium2" defaultPivotStyle="PivotStyleLight16">
    <tableStyle name="樞紐分析表樣式 1" table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133349</xdr:colOff>
      <xdr:row>1</xdr:row>
      <xdr:rowOff>453740</xdr:rowOff>
    </xdr:from>
    <xdr:to>
      <xdr:col>3</xdr:col>
      <xdr:colOff>200024</xdr:colOff>
      <xdr:row>1</xdr:row>
      <xdr:rowOff>568040</xdr:rowOff>
    </xdr:to>
    <xdr:sp macro="" textlink="">
      <xdr:nvSpPr>
        <xdr:cNvPr id="3" name="向右箭號 2"/>
        <xdr:cNvSpPr/>
      </xdr:nvSpPr>
      <xdr:spPr>
        <a:xfrm rot="5400000">
          <a:off x="1833562" y="820452"/>
          <a:ext cx="114300" cy="66675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7</xdr:col>
      <xdr:colOff>771526</xdr:colOff>
      <xdr:row>1</xdr:row>
      <xdr:rowOff>444216</xdr:rowOff>
    </xdr:from>
    <xdr:to>
      <xdr:col>8</xdr:col>
      <xdr:colOff>28576</xdr:colOff>
      <xdr:row>1</xdr:row>
      <xdr:rowOff>558516</xdr:rowOff>
    </xdr:to>
    <xdr:sp macro="" textlink="">
      <xdr:nvSpPr>
        <xdr:cNvPr id="16" name="向右箭號 15"/>
        <xdr:cNvSpPr/>
      </xdr:nvSpPr>
      <xdr:spPr>
        <a:xfrm rot="5400000">
          <a:off x="4576764" y="810928"/>
          <a:ext cx="114300" cy="66675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13</xdr:col>
      <xdr:colOff>133351</xdr:colOff>
      <xdr:row>1</xdr:row>
      <xdr:rowOff>459800</xdr:rowOff>
    </xdr:from>
    <xdr:to>
      <xdr:col>13</xdr:col>
      <xdr:colOff>200026</xdr:colOff>
      <xdr:row>1</xdr:row>
      <xdr:rowOff>574100</xdr:rowOff>
    </xdr:to>
    <xdr:sp macro="" textlink="">
      <xdr:nvSpPr>
        <xdr:cNvPr id="18" name="向右箭號 17"/>
        <xdr:cNvSpPr/>
      </xdr:nvSpPr>
      <xdr:spPr>
        <a:xfrm rot="5400000">
          <a:off x="7758114" y="826512"/>
          <a:ext cx="114300" cy="66675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oneCellAnchor>
    <xdr:from>
      <xdr:col>7</xdr:col>
      <xdr:colOff>190500</xdr:colOff>
      <xdr:row>1</xdr:row>
      <xdr:rowOff>180975</xdr:rowOff>
    </xdr:from>
    <xdr:ext cx="1211614" cy="259174"/>
    <xdr:sp macro="" textlink="">
      <xdr:nvSpPr>
        <xdr:cNvPr id="2" name="文字方塊 1"/>
        <xdr:cNvSpPr txBox="1"/>
      </xdr:nvSpPr>
      <xdr:spPr>
        <a:xfrm>
          <a:off x="4019550" y="523875"/>
          <a:ext cx="1211614" cy="259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000" b="1">
              <a:solidFill>
                <a:srgbClr val="FF0000"/>
              </a:solidFill>
            </a:rPr>
            <a:t>紅框處均無需填載</a:t>
          </a:r>
        </a:p>
      </xdr:txBody>
    </xdr:sp>
    <xdr:clientData/>
  </xdr:oneCellAnchor>
  <xdr:twoCellAnchor>
    <xdr:from>
      <xdr:col>18</xdr:col>
      <xdr:colOff>310866</xdr:colOff>
      <xdr:row>1</xdr:row>
      <xdr:rowOff>458935</xdr:rowOff>
    </xdr:from>
    <xdr:to>
      <xdr:col>18</xdr:col>
      <xdr:colOff>377541</xdr:colOff>
      <xdr:row>1</xdr:row>
      <xdr:rowOff>573235</xdr:rowOff>
    </xdr:to>
    <xdr:sp macro="" textlink="">
      <xdr:nvSpPr>
        <xdr:cNvPr id="12" name="向右箭號 11"/>
        <xdr:cNvSpPr/>
      </xdr:nvSpPr>
      <xdr:spPr>
        <a:xfrm rot="5400000">
          <a:off x="10850279" y="825647"/>
          <a:ext cx="114300" cy="66675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22</xdr:col>
      <xdr:colOff>952502</xdr:colOff>
      <xdr:row>1</xdr:row>
      <xdr:rowOff>457200</xdr:rowOff>
    </xdr:from>
    <xdr:to>
      <xdr:col>23</xdr:col>
      <xdr:colOff>38102</xdr:colOff>
      <xdr:row>1</xdr:row>
      <xdr:rowOff>571500</xdr:rowOff>
    </xdr:to>
    <xdr:sp macro="" textlink="">
      <xdr:nvSpPr>
        <xdr:cNvPr id="13" name="向右箭號 12"/>
        <xdr:cNvSpPr/>
      </xdr:nvSpPr>
      <xdr:spPr>
        <a:xfrm rot="5400000">
          <a:off x="14139865" y="823912"/>
          <a:ext cx="114300" cy="66675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oneCellAnchor>
    <xdr:from>
      <xdr:col>17</xdr:col>
      <xdr:colOff>533400</xdr:colOff>
      <xdr:row>1</xdr:row>
      <xdr:rowOff>180975</xdr:rowOff>
    </xdr:from>
    <xdr:ext cx="1211614" cy="259174"/>
    <xdr:sp macro="" textlink="">
      <xdr:nvSpPr>
        <xdr:cNvPr id="22" name="文字方塊 21"/>
        <xdr:cNvSpPr txBox="1"/>
      </xdr:nvSpPr>
      <xdr:spPr>
        <a:xfrm>
          <a:off x="10287000" y="523875"/>
          <a:ext cx="1211614" cy="259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000" b="1">
              <a:solidFill>
                <a:srgbClr val="FF0000"/>
              </a:solidFill>
            </a:rPr>
            <a:t>紅框處均無需填載</a:t>
          </a:r>
        </a:p>
      </xdr:txBody>
    </xdr:sp>
    <xdr:clientData/>
  </xdr:oneCellAnchor>
  <xdr:oneCellAnchor>
    <xdr:from>
      <xdr:col>22</xdr:col>
      <xdr:colOff>361950</xdr:colOff>
      <xdr:row>1</xdr:row>
      <xdr:rowOff>180975</xdr:rowOff>
    </xdr:from>
    <xdr:ext cx="1211614" cy="259174"/>
    <xdr:sp macro="" textlink="">
      <xdr:nvSpPr>
        <xdr:cNvPr id="23" name="文字方塊 22"/>
        <xdr:cNvSpPr txBox="1"/>
      </xdr:nvSpPr>
      <xdr:spPr>
        <a:xfrm>
          <a:off x="13573125" y="523875"/>
          <a:ext cx="1211614" cy="259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000" b="1">
              <a:solidFill>
                <a:srgbClr val="FF0000"/>
              </a:solidFill>
            </a:rPr>
            <a:t>紅框處均無需填載</a:t>
          </a:r>
        </a:p>
      </xdr:txBody>
    </xdr:sp>
    <xdr:clientData/>
  </xdr:oneCellAnchor>
  <xdr:oneCellAnchor>
    <xdr:from>
      <xdr:col>2</xdr:col>
      <xdr:colOff>133350</xdr:colOff>
      <xdr:row>1</xdr:row>
      <xdr:rowOff>190500</xdr:rowOff>
    </xdr:from>
    <xdr:ext cx="1211614" cy="259174"/>
    <xdr:sp macro="" textlink="">
      <xdr:nvSpPr>
        <xdr:cNvPr id="25" name="文字方塊 24"/>
        <xdr:cNvSpPr txBox="1"/>
      </xdr:nvSpPr>
      <xdr:spPr>
        <a:xfrm>
          <a:off x="1285875" y="533400"/>
          <a:ext cx="1211614" cy="259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000" b="1">
              <a:solidFill>
                <a:srgbClr val="FF0000"/>
              </a:solidFill>
            </a:rPr>
            <a:t>紅框處均無需填載</a:t>
          </a:r>
        </a:p>
      </xdr:txBody>
    </xdr:sp>
    <xdr:clientData/>
  </xdr:oneCellAnchor>
  <xdr:oneCellAnchor>
    <xdr:from>
      <xdr:col>12</xdr:col>
      <xdr:colOff>133350</xdr:colOff>
      <xdr:row>1</xdr:row>
      <xdr:rowOff>180975</xdr:rowOff>
    </xdr:from>
    <xdr:ext cx="1211614" cy="259174"/>
    <xdr:sp macro="" textlink="">
      <xdr:nvSpPr>
        <xdr:cNvPr id="26" name="文字方塊 25"/>
        <xdr:cNvSpPr txBox="1"/>
      </xdr:nvSpPr>
      <xdr:spPr>
        <a:xfrm>
          <a:off x="7210425" y="523875"/>
          <a:ext cx="1211614" cy="259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000" b="1">
              <a:solidFill>
                <a:srgbClr val="FF0000"/>
              </a:solidFill>
            </a:rPr>
            <a:t>紅框處均無需填載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AA215"/>
  <sheetViews>
    <sheetView tabSelected="1" zoomScaleNormal="100" zoomScaleSheetLayoutView="100" workbookViewId="0">
      <selection activeCell="F21" sqref="F21"/>
    </sheetView>
  </sheetViews>
  <sheetFormatPr defaultColWidth="9" defaultRowHeight="14.25"/>
  <cols>
    <col min="1" max="1" width="8.375" style="229" customWidth="1"/>
    <col min="2" max="2" width="6.75" style="229" customWidth="1"/>
    <col min="3" max="3" width="7.5" style="229" customWidth="1"/>
    <col min="4" max="4" width="4.25" style="229" customWidth="1"/>
    <col min="5" max="5" width="8.375" style="229" customWidth="1"/>
    <col min="6" max="7" width="7.5" style="229" customWidth="1"/>
    <col min="8" max="8" width="10.625" style="229" customWidth="1"/>
    <col min="9" max="9" width="9" style="229" customWidth="1"/>
    <col min="10" max="10" width="7.875" style="229" customWidth="1"/>
    <col min="11" max="11" width="8.375" style="229" customWidth="1"/>
    <col min="12" max="12" width="6.75" style="229" customWidth="1"/>
    <col min="13" max="13" width="7.5" style="229" customWidth="1"/>
    <col min="14" max="14" width="4.25" style="229" customWidth="1"/>
    <col min="15" max="15" width="8.375" style="229" customWidth="1"/>
    <col min="16" max="17" width="7.5" style="229" customWidth="1"/>
    <col min="18" max="18" width="10.625" style="229" customWidth="1"/>
    <col min="19" max="19" width="9" style="229" customWidth="1"/>
    <col min="20" max="20" width="7.875" style="229" customWidth="1"/>
    <col min="21" max="21" width="7.625" style="229" customWidth="1"/>
    <col min="22" max="22" width="10.25" style="229" customWidth="1"/>
    <col min="23" max="24" width="12.875" style="257" customWidth="1"/>
    <col min="25" max="25" width="10.625" style="257" customWidth="1"/>
    <col min="26" max="26" width="12.625" style="258" customWidth="1"/>
    <col min="27" max="27" width="10.625" style="229" customWidth="1"/>
    <col min="28" max="16384" width="9" style="230"/>
  </cols>
  <sheetData>
    <row r="1" spans="1:27" ht="27" customHeight="1">
      <c r="A1" s="353" t="s">
        <v>55</v>
      </c>
      <c r="B1" s="354"/>
      <c r="C1" s="354"/>
      <c r="D1" s="354"/>
      <c r="E1" s="351" t="s">
        <v>56</v>
      </c>
      <c r="F1" s="352"/>
      <c r="I1" s="256"/>
    </row>
    <row r="2" spans="1:27" ht="47.25" customHeight="1" thickBot="1">
      <c r="A2" s="325" t="s">
        <v>14</v>
      </c>
      <c r="B2" s="326"/>
      <c r="C2" s="326"/>
      <c r="D2" s="327"/>
      <c r="E2" s="326"/>
      <c r="F2" s="326"/>
      <c r="G2" s="326"/>
      <c r="H2" s="328"/>
      <c r="I2" s="329"/>
      <c r="J2" s="330"/>
      <c r="K2" s="331" t="s">
        <v>15</v>
      </c>
      <c r="L2" s="332"/>
      <c r="M2" s="332"/>
      <c r="N2" s="333"/>
      <c r="O2" s="332"/>
      <c r="P2" s="332"/>
      <c r="Q2" s="332"/>
      <c r="R2" s="334"/>
      <c r="S2" s="335"/>
      <c r="T2" s="336"/>
      <c r="U2" s="337" t="s">
        <v>16</v>
      </c>
      <c r="V2" s="338"/>
      <c r="W2" s="338"/>
      <c r="X2" s="338"/>
      <c r="Y2" s="338"/>
      <c r="Z2" s="338"/>
      <c r="AA2" s="339"/>
    </row>
    <row r="3" spans="1:27" ht="28.5">
      <c r="A3" s="231" t="s">
        <v>0</v>
      </c>
      <c r="B3" s="232" t="s">
        <v>29</v>
      </c>
      <c r="C3" s="259" t="s">
        <v>28</v>
      </c>
      <c r="D3" s="260" t="s">
        <v>17</v>
      </c>
      <c r="E3" s="261" t="s">
        <v>3</v>
      </c>
      <c r="F3" s="232" t="s">
        <v>30</v>
      </c>
      <c r="G3" s="259" t="s">
        <v>31</v>
      </c>
      <c r="H3" s="262" t="s">
        <v>57</v>
      </c>
      <c r="I3" s="263" t="s">
        <v>27</v>
      </c>
      <c r="J3" s="261" t="s">
        <v>18</v>
      </c>
      <c r="K3" s="231" t="s">
        <v>0</v>
      </c>
      <c r="L3" s="232" t="s">
        <v>29</v>
      </c>
      <c r="M3" s="259" t="s">
        <v>28</v>
      </c>
      <c r="N3" s="260" t="s">
        <v>17</v>
      </c>
      <c r="O3" s="261" t="s">
        <v>3</v>
      </c>
      <c r="P3" s="232" t="s">
        <v>30</v>
      </c>
      <c r="Q3" s="259" t="s">
        <v>31</v>
      </c>
      <c r="R3" s="262" t="s">
        <v>16</v>
      </c>
      <c r="S3" s="264" t="s">
        <v>27</v>
      </c>
      <c r="T3" s="265" t="s">
        <v>26</v>
      </c>
      <c r="U3" s="266" t="s">
        <v>17</v>
      </c>
      <c r="V3" s="267" t="s">
        <v>20</v>
      </c>
      <c r="W3" s="268" t="s">
        <v>21</v>
      </c>
      <c r="X3" s="268" t="s">
        <v>22</v>
      </c>
      <c r="Y3" s="268" t="s">
        <v>23</v>
      </c>
      <c r="Z3" s="263" t="s">
        <v>53</v>
      </c>
      <c r="AA3" s="261" t="s">
        <v>18</v>
      </c>
    </row>
    <row r="4" spans="1:27">
      <c r="A4" s="239" t="str">
        <f t="shared" ref="A4:AA4" ca="1" si="0">IF(INDIRECT($E$1&amp;"!"&amp;ADDRESS(ROW(1:1)+2,COLUMN(A:A),,1,))="","",INDIRECT($E$1&amp;"!"&amp;ADDRESS(ROW(1:1)+2,COLUMN(A:A),,1,)))</f>
        <v>0001</v>
      </c>
      <c r="B4" s="235">
        <f t="shared" ca="1" si="0"/>
        <v>1000</v>
      </c>
      <c r="C4" s="240">
        <f t="shared" ca="1" si="0"/>
        <v>360</v>
      </c>
      <c r="D4" s="241">
        <f t="shared" ca="1" si="0"/>
        <v>1</v>
      </c>
      <c r="E4" s="242" t="str">
        <f t="shared" ca="1" si="0"/>
        <v>王小明</v>
      </c>
      <c r="F4" s="234">
        <f t="shared" ca="1" si="0"/>
        <v>2</v>
      </c>
      <c r="G4" s="243">
        <f t="shared" ca="1" si="0"/>
        <v>5</v>
      </c>
      <c r="H4" s="244">
        <f t="shared" ca="1" si="0"/>
        <v>144000</v>
      </c>
      <c r="I4" s="245" t="str">
        <f t="shared" ca="1" si="0"/>
        <v/>
      </c>
      <c r="J4" s="246" t="str">
        <f t="shared" ca="1" si="0"/>
        <v/>
      </c>
      <c r="K4" s="233" t="str">
        <f t="shared" ca="1" si="0"/>
        <v>001-A</v>
      </c>
      <c r="L4" s="234">
        <f t="shared" ca="1" si="0"/>
        <v>600</v>
      </c>
      <c r="M4" s="240">
        <f t="shared" ca="1" si="0"/>
        <v>360</v>
      </c>
      <c r="N4" s="247">
        <f t="shared" ca="1" si="0"/>
        <v>1</v>
      </c>
      <c r="O4" s="248" t="str">
        <f t="shared" ca="1" si="0"/>
        <v>陳小華</v>
      </c>
      <c r="P4" s="234">
        <f t="shared" ca="1" si="0"/>
        <v>2</v>
      </c>
      <c r="Q4" s="243">
        <f t="shared" ca="1" si="0"/>
        <v>3</v>
      </c>
      <c r="R4" s="244">
        <f t="shared" ca="1" si="0"/>
        <v>144000</v>
      </c>
      <c r="S4" s="249" t="str">
        <f t="shared" ca="1" si="0"/>
        <v/>
      </c>
      <c r="T4" s="250" t="str">
        <f t="shared" ca="1" si="0"/>
        <v/>
      </c>
      <c r="U4" s="251">
        <f t="shared" ca="1" si="0"/>
        <v>1</v>
      </c>
      <c r="V4" s="252" t="str">
        <f t="shared" ca="1" si="0"/>
        <v>王小明</v>
      </c>
      <c r="W4" s="253">
        <f t="shared" ca="1" si="0"/>
        <v>274000</v>
      </c>
      <c r="X4" s="253">
        <f t="shared" ca="1" si="0"/>
        <v>274000</v>
      </c>
      <c r="Y4" s="254">
        <f t="shared" ca="1" si="0"/>
        <v>0</v>
      </c>
      <c r="Z4" s="255" t="str">
        <f t="shared" ca="1" si="0"/>
        <v/>
      </c>
      <c r="AA4" s="246" t="str">
        <f t="shared" ca="1" si="0"/>
        <v/>
      </c>
    </row>
    <row r="5" spans="1:27">
      <c r="A5" s="239" t="str">
        <f t="shared" ref="A5:AA5" ca="1" si="1">IF(INDIRECT($E$1&amp;"!"&amp;ADDRESS(ROW(2:2)+2,COLUMN(A:A),,1,))="","",INDIRECT($E$1&amp;"!"&amp;ADDRESS(ROW(2:2)+2,COLUMN(A:A),,1,)))</f>
        <v/>
      </c>
      <c r="B5" s="235" t="str">
        <f t="shared" ca="1" si="1"/>
        <v/>
      </c>
      <c r="C5" s="240" t="str">
        <f t="shared" ca="1" si="1"/>
        <v/>
      </c>
      <c r="D5" s="241">
        <f t="shared" ca="1" si="1"/>
        <v>2</v>
      </c>
      <c r="E5" s="242" t="str">
        <f t="shared" ca="1" si="1"/>
        <v>陳小華</v>
      </c>
      <c r="F5" s="234">
        <f t="shared" ca="1" si="1"/>
        <v>2</v>
      </c>
      <c r="G5" s="243">
        <f t="shared" ca="1" si="1"/>
        <v>5</v>
      </c>
      <c r="H5" s="244">
        <f t="shared" ca="1" si="1"/>
        <v>144000</v>
      </c>
      <c r="I5" s="245" t="str">
        <f t="shared" ca="1" si="1"/>
        <v/>
      </c>
      <c r="J5" s="246" t="str">
        <f t="shared" ca="1" si="1"/>
        <v/>
      </c>
      <c r="K5" s="233" t="str">
        <f t="shared" ca="1" si="1"/>
        <v/>
      </c>
      <c r="L5" s="234" t="str">
        <f t="shared" ca="1" si="1"/>
        <v/>
      </c>
      <c r="M5" s="240" t="str">
        <f t="shared" ca="1" si="1"/>
        <v/>
      </c>
      <c r="N5" s="247">
        <f t="shared" ca="1" si="1"/>
        <v>2</v>
      </c>
      <c r="O5" s="248" t="str">
        <f t="shared" ca="1" si="1"/>
        <v>張大同</v>
      </c>
      <c r="P5" s="234">
        <f t="shared" ca="1" si="1"/>
        <v>1</v>
      </c>
      <c r="Q5" s="243">
        <f t="shared" ca="1" si="1"/>
        <v>3</v>
      </c>
      <c r="R5" s="244">
        <f t="shared" ca="1" si="1"/>
        <v>72000</v>
      </c>
      <c r="S5" s="249" t="str">
        <f t="shared" ca="1" si="1"/>
        <v/>
      </c>
      <c r="T5" s="250" t="str">
        <f t="shared" ca="1" si="1"/>
        <v/>
      </c>
      <c r="U5" s="251">
        <f t="shared" ca="1" si="1"/>
        <v>2</v>
      </c>
      <c r="V5" s="252" t="str">
        <f t="shared" ca="1" si="1"/>
        <v>陳小華</v>
      </c>
      <c r="W5" s="253">
        <f t="shared" ca="1" si="1"/>
        <v>534000</v>
      </c>
      <c r="X5" s="253">
        <f t="shared" ca="1" si="1"/>
        <v>534000</v>
      </c>
      <c r="Y5" s="254">
        <f t="shared" ca="1" si="1"/>
        <v>0</v>
      </c>
      <c r="Z5" s="255" t="str">
        <f t="shared" ca="1" si="1"/>
        <v/>
      </c>
      <c r="AA5" s="246" t="str">
        <f t="shared" ca="1" si="1"/>
        <v/>
      </c>
    </row>
    <row r="6" spans="1:27">
      <c r="A6" s="239" t="str">
        <f t="shared" ref="A6:AA6" ca="1" si="2">IF(INDIRECT($E$1&amp;"!"&amp;ADDRESS(ROW(3:3)+2,COLUMN(A:A),,1,))="","",INDIRECT($E$1&amp;"!"&amp;ADDRESS(ROW(3:3)+2,COLUMN(A:A),,1,)))</f>
        <v/>
      </c>
      <c r="B6" s="235" t="str">
        <f t="shared" ca="1" si="2"/>
        <v/>
      </c>
      <c r="C6" s="240" t="str">
        <f t="shared" ca="1" si="2"/>
        <v/>
      </c>
      <c r="D6" s="241">
        <f t="shared" ca="1" si="2"/>
        <v>3</v>
      </c>
      <c r="E6" s="242" t="str">
        <f t="shared" ca="1" si="2"/>
        <v>張大同</v>
      </c>
      <c r="F6" s="234">
        <f t="shared" ca="1" si="2"/>
        <v>1</v>
      </c>
      <c r="G6" s="243">
        <f t="shared" ca="1" si="2"/>
        <v>5</v>
      </c>
      <c r="H6" s="244">
        <f t="shared" ca="1" si="2"/>
        <v>72000</v>
      </c>
      <c r="I6" s="245" t="str">
        <f t="shared" ca="1" si="2"/>
        <v/>
      </c>
      <c r="J6" s="246" t="str">
        <f t="shared" ca="1" si="2"/>
        <v/>
      </c>
      <c r="K6" s="233" t="str">
        <f t="shared" ca="1" si="2"/>
        <v/>
      </c>
      <c r="L6" s="234" t="str">
        <f t="shared" ca="1" si="2"/>
        <v/>
      </c>
      <c r="M6" s="240" t="str">
        <f t="shared" ca="1" si="2"/>
        <v/>
      </c>
      <c r="N6" s="247" t="str">
        <f t="shared" ca="1" si="2"/>
        <v/>
      </c>
      <c r="O6" s="248" t="str">
        <f t="shared" ca="1" si="2"/>
        <v/>
      </c>
      <c r="P6" s="234" t="str">
        <f t="shared" ca="1" si="2"/>
        <v/>
      </c>
      <c r="Q6" s="243" t="str">
        <f t="shared" ca="1" si="2"/>
        <v/>
      </c>
      <c r="R6" s="244" t="str">
        <f t="shared" ca="1" si="2"/>
        <v/>
      </c>
      <c r="S6" s="249" t="str">
        <f t="shared" ca="1" si="2"/>
        <v/>
      </c>
      <c r="T6" s="250" t="str">
        <f t="shared" ca="1" si="2"/>
        <v/>
      </c>
      <c r="U6" s="251">
        <f t="shared" ca="1" si="2"/>
        <v>3</v>
      </c>
      <c r="V6" s="252" t="str">
        <f t="shared" ca="1" si="2"/>
        <v>張大同</v>
      </c>
      <c r="W6" s="253">
        <f t="shared" ca="1" si="2"/>
        <v>332000</v>
      </c>
      <c r="X6" s="253">
        <f t="shared" ca="1" si="2"/>
        <v>332000</v>
      </c>
      <c r="Y6" s="254">
        <f t="shared" ca="1" si="2"/>
        <v>0</v>
      </c>
      <c r="Z6" s="255" t="str">
        <f t="shared" ca="1" si="2"/>
        <v/>
      </c>
      <c r="AA6" s="246" t="str">
        <f t="shared" ca="1" si="2"/>
        <v/>
      </c>
    </row>
    <row r="7" spans="1:27">
      <c r="A7" s="239" t="str">
        <f t="shared" ref="A7:AA7" ca="1" si="3">IF(INDIRECT($E$1&amp;"!"&amp;ADDRESS(ROW(4:4)+2,COLUMN(A:A),,1,))="","",INDIRECT($E$1&amp;"!"&amp;ADDRESS(ROW(4:4)+2,COLUMN(A:A),,1,)))</f>
        <v/>
      </c>
      <c r="B7" s="235" t="str">
        <f t="shared" ca="1" si="3"/>
        <v/>
      </c>
      <c r="C7" s="240" t="str">
        <f t="shared" ca="1" si="3"/>
        <v/>
      </c>
      <c r="D7" s="241" t="str">
        <f t="shared" ca="1" si="3"/>
        <v/>
      </c>
      <c r="E7" s="242" t="str">
        <f t="shared" ca="1" si="3"/>
        <v/>
      </c>
      <c r="F7" s="234" t="str">
        <f t="shared" ca="1" si="3"/>
        <v/>
      </c>
      <c r="G7" s="243" t="str">
        <f t="shared" ca="1" si="3"/>
        <v/>
      </c>
      <c r="H7" s="244" t="str">
        <f t="shared" ca="1" si="3"/>
        <v/>
      </c>
      <c r="I7" s="245" t="str">
        <f t="shared" ca="1" si="3"/>
        <v/>
      </c>
      <c r="J7" s="246" t="str">
        <f t="shared" ca="1" si="3"/>
        <v/>
      </c>
      <c r="K7" s="233" t="str">
        <f t="shared" ca="1" si="3"/>
        <v>001-B</v>
      </c>
      <c r="L7" s="234">
        <f t="shared" ca="1" si="3"/>
        <v>400</v>
      </c>
      <c r="M7" s="240">
        <f t="shared" ca="1" si="3"/>
        <v>360</v>
      </c>
      <c r="N7" s="247">
        <f t="shared" ca="1" si="3"/>
        <v>1</v>
      </c>
      <c r="O7" s="248" t="str">
        <f t="shared" ca="1" si="3"/>
        <v>王小明</v>
      </c>
      <c r="P7" s="234">
        <f t="shared" ca="1" si="3"/>
        <v>1</v>
      </c>
      <c r="Q7" s="243">
        <f t="shared" ca="1" si="3"/>
        <v>1</v>
      </c>
      <c r="R7" s="244">
        <f t="shared" ca="1" si="3"/>
        <v>144000</v>
      </c>
      <c r="S7" s="249" t="str">
        <f t="shared" ca="1" si="3"/>
        <v/>
      </c>
      <c r="T7" s="250" t="str">
        <f t="shared" ca="1" si="3"/>
        <v/>
      </c>
      <c r="U7" s="251" t="str">
        <f t="shared" ca="1" si="3"/>
        <v/>
      </c>
      <c r="V7" s="252" t="str">
        <f t="shared" ca="1" si="3"/>
        <v/>
      </c>
      <c r="W7" s="253" t="str">
        <f t="shared" ca="1" si="3"/>
        <v/>
      </c>
      <c r="X7" s="253" t="str">
        <f t="shared" ca="1" si="3"/>
        <v/>
      </c>
      <c r="Y7" s="254" t="str">
        <f t="shared" ca="1" si="3"/>
        <v/>
      </c>
      <c r="Z7" s="255" t="str">
        <f t="shared" ca="1" si="3"/>
        <v/>
      </c>
      <c r="AA7" s="246" t="str">
        <f t="shared" ca="1" si="3"/>
        <v/>
      </c>
    </row>
    <row r="8" spans="1:27">
      <c r="A8" s="239" t="str">
        <f t="shared" ref="A8:AA8" ca="1" si="4">IF(INDIRECT($E$1&amp;"!"&amp;ADDRESS(ROW(5:5)+2,COLUMN(A:A),,1,))="","",INDIRECT($E$1&amp;"!"&amp;ADDRESS(ROW(5:5)+2,COLUMN(A:A),,1,)))</f>
        <v>0002</v>
      </c>
      <c r="B8" s="235">
        <f t="shared" ca="1" si="4"/>
        <v>600</v>
      </c>
      <c r="C8" s="240">
        <f t="shared" ca="1" si="4"/>
        <v>1300</v>
      </c>
      <c r="D8" s="241">
        <f t="shared" ca="1" si="4"/>
        <v>1</v>
      </c>
      <c r="E8" s="242" t="str">
        <f t="shared" ca="1" si="4"/>
        <v>王小明</v>
      </c>
      <c r="F8" s="234">
        <f t="shared" ca="1" si="4"/>
        <v>1</v>
      </c>
      <c r="G8" s="243">
        <f t="shared" ca="1" si="4"/>
        <v>6</v>
      </c>
      <c r="H8" s="244">
        <f t="shared" ca="1" si="4"/>
        <v>130000</v>
      </c>
      <c r="I8" s="245" t="str">
        <f t="shared" ca="1" si="4"/>
        <v/>
      </c>
      <c r="J8" s="246" t="str">
        <f t="shared" ca="1" si="4"/>
        <v/>
      </c>
      <c r="K8" s="233" t="str">
        <f t="shared" ca="1" si="4"/>
        <v/>
      </c>
      <c r="L8" s="234" t="str">
        <f t="shared" ca="1" si="4"/>
        <v/>
      </c>
      <c r="M8" s="240" t="str">
        <f t="shared" ca="1" si="4"/>
        <v/>
      </c>
      <c r="N8" s="247" t="str">
        <f t="shared" ca="1" si="4"/>
        <v/>
      </c>
      <c r="O8" s="248" t="str">
        <f t="shared" ca="1" si="4"/>
        <v/>
      </c>
      <c r="P8" s="234" t="str">
        <f t="shared" ca="1" si="4"/>
        <v/>
      </c>
      <c r="Q8" s="243" t="str">
        <f t="shared" ca="1" si="4"/>
        <v/>
      </c>
      <c r="R8" s="244" t="str">
        <f t="shared" ca="1" si="4"/>
        <v/>
      </c>
      <c r="S8" s="249" t="str">
        <f t="shared" ca="1" si="4"/>
        <v/>
      </c>
      <c r="T8" s="250" t="str">
        <f t="shared" ca="1" si="4"/>
        <v/>
      </c>
      <c r="U8" s="251" t="str">
        <f t="shared" ca="1" si="4"/>
        <v/>
      </c>
      <c r="V8" s="252" t="str">
        <f t="shared" ca="1" si="4"/>
        <v/>
      </c>
      <c r="W8" s="253" t="str">
        <f t="shared" ca="1" si="4"/>
        <v/>
      </c>
      <c r="X8" s="253" t="str">
        <f t="shared" ca="1" si="4"/>
        <v/>
      </c>
      <c r="Y8" s="254" t="str">
        <f t="shared" ca="1" si="4"/>
        <v/>
      </c>
      <c r="Z8" s="255" t="str">
        <f t="shared" ca="1" si="4"/>
        <v/>
      </c>
      <c r="AA8" s="246" t="str">
        <f t="shared" ca="1" si="4"/>
        <v/>
      </c>
    </row>
    <row r="9" spans="1:27">
      <c r="A9" s="239" t="str">
        <f t="shared" ref="A9:AA9" ca="1" si="5">IF(INDIRECT($E$1&amp;"!"&amp;ADDRESS(ROW(6:6)+2,COLUMN(A:A),,1,))="","",INDIRECT($E$1&amp;"!"&amp;ADDRESS(ROW(6:6)+2,COLUMN(A:A),,1,)))</f>
        <v/>
      </c>
      <c r="B9" s="235" t="str">
        <f t="shared" ca="1" si="5"/>
        <v/>
      </c>
      <c r="C9" s="240" t="str">
        <f t="shared" ca="1" si="5"/>
        <v/>
      </c>
      <c r="D9" s="241">
        <f t="shared" ca="1" si="5"/>
        <v>2</v>
      </c>
      <c r="E9" s="242" t="str">
        <f t="shared" ca="1" si="5"/>
        <v>陳小華</v>
      </c>
      <c r="F9" s="234">
        <f t="shared" ca="1" si="5"/>
        <v>3</v>
      </c>
      <c r="G9" s="243">
        <f t="shared" ca="1" si="5"/>
        <v>6</v>
      </c>
      <c r="H9" s="244">
        <f t="shared" ca="1" si="5"/>
        <v>390000</v>
      </c>
      <c r="I9" s="245" t="str">
        <f t="shared" ca="1" si="5"/>
        <v/>
      </c>
      <c r="J9" s="246" t="str">
        <f t="shared" ca="1" si="5"/>
        <v/>
      </c>
      <c r="K9" s="233" t="str">
        <f t="shared" ca="1" si="5"/>
        <v>002-A</v>
      </c>
      <c r="L9" s="234">
        <f t="shared" ca="1" si="5"/>
        <v>100</v>
      </c>
      <c r="M9" s="240">
        <f t="shared" ca="1" si="5"/>
        <v>1300</v>
      </c>
      <c r="N9" s="247">
        <f t="shared" ca="1" si="5"/>
        <v>1</v>
      </c>
      <c r="O9" s="248" t="str">
        <f t="shared" ca="1" si="5"/>
        <v>王小明</v>
      </c>
      <c r="P9" s="234">
        <f t="shared" ca="1" si="5"/>
        <v>1</v>
      </c>
      <c r="Q9" s="243">
        <f t="shared" ca="1" si="5"/>
        <v>1</v>
      </c>
      <c r="R9" s="244">
        <f t="shared" ca="1" si="5"/>
        <v>130000</v>
      </c>
      <c r="S9" s="249" t="str">
        <f t="shared" ca="1" si="5"/>
        <v/>
      </c>
      <c r="T9" s="250" t="str">
        <f t="shared" ca="1" si="5"/>
        <v/>
      </c>
      <c r="U9" s="251" t="str">
        <f t="shared" ca="1" si="5"/>
        <v/>
      </c>
      <c r="V9" s="252" t="str">
        <f t="shared" ca="1" si="5"/>
        <v/>
      </c>
      <c r="W9" s="253" t="str">
        <f t="shared" ca="1" si="5"/>
        <v/>
      </c>
      <c r="X9" s="253" t="str">
        <f t="shared" ca="1" si="5"/>
        <v/>
      </c>
      <c r="Y9" s="254" t="str">
        <f t="shared" ca="1" si="5"/>
        <v/>
      </c>
      <c r="Z9" s="255" t="str">
        <f t="shared" ca="1" si="5"/>
        <v/>
      </c>
      <c r="AA9" s="246" t="str">
        <f t="shared" ca="1" si="5"/>
        <v/>
      </c>
    </row>
    <row r="10" spans="1:27">
      <c r="A10" s="239" t="str">
        <f t="shared" ref="A10:AA10" ca="1" si="6">IF(INDIRECT($E$1&amp;"!"&amp;ADDRESS(ROW(7:7)+2,COLUMN(A:A),,1,))="","",INDIRECT($E$1&amp;"!"&amp;ADDRESS(ROW(7:7)+2,COLUMN(A:A),,1,)))</f>
        <v/>
      </c>
      <c r="B10" s="235" t="str">
        <f t="shared" ca="1" si="6"/>
        <v/>
      </c>
      <c r="C10" s="240" t="str">
        <f t="shared" ca="1" si="6"/>
        <v/>
      </c>
      <c r="D10" s="241">
        <f t="shared" ca="1" si="6"/>
        <v>3</v>
      </c>
      <c r="E10" s="242" t="str">
        <f t="shared" ca="1" si="6"/>
        <v>張大同</v>
      </c>
      <c r="F10" s="234">
        <f t="shared" ca="1" si="6"/>
        <v>2</v>
      </c>
      <c r="G10" s="243">
        <f t="shared" ca="1" si="6"/>
        <v>6</v>
      </c>
      <c r="H10" s="244">
        <f t="shared" ca="1" si="6"/>
        <v>260000</v>
      </c>
      <c r="I10" s="245" t="str">
        <f t="shared" ca="1" si="6"/>
        <v/>
      </c>
      <c r="J10" s="246" t="str">
        <f t="shared" ca="1" si="6"/>
        <v/>
      </c>
      <c r="K10" s="233" t="str">
        <f t="shared" ca="1" si="6"/>
        <v/>
      </c>
      <c r="L10" s="234" t="str">
        <f t="shared" ca="1" si="6"/>
        <v/>
      </c>
      <c r="M10" s="240" t="str">
        <f t="shared" ca="1" si="6"/>
        <v/>
      </c>
      <c r="N10" s="247" t="str">
        <f t="shared" ca="1" si="6"/>
        <v/>
      </c>
      <c r="O10" s="248" t="str">
        <f t="shared" ca="1" si="6"/>
        <v/>
      </c>
      <c r="P10" s="234" t="str">
        <f t="shared" ca="1" si="6"/>
        <v/>
      </c>
      <c r="Q10" s="243" t="str">
        <f t="shared" ca="1" si="6"/>
        <v/>
      </c>
      <c r="R10" s="244" t="str">
        <f t="shared" ca="1" si="6"/>
        <v/>
      </c>
      <c r="S10" s="249" t="str">
        <f t="shared" ca="1" si="6"/>
        <v/>
      </c>
      <c r="T10" s="250" t="str">
        <f t="shared" ca="1" si="6"/>
        <v/>
      </c>
      <c r="U10" s="251" t="str">
        <f t="shared" ca="1" si="6"/>
        <v/>
      </c>
      <c r="V10" s="252" t="str">
        <f t="shared" ca="1" si="6"/>
        <v/>
      </c>
      <c r="W10" s="253" t="str">
        <f t="shared" ca="1" si="6"/>
        <v/>
      </c>
      <c r="X10" s="253" t="str">
        <f t="shared" ca="1" si="6"/>
        <v/>
      </c>
      <c r="Y10" s="254" t="str">
        <f t="shared" ca="1" si="6"/>
        <v/>
      </c>
      <c r="Z10" s="255" t="str">
        <f t="shared" ca="1" si="6"/>
        <v/>
      </c>
      <c r="AA10" s="246" t="str">
        <f t="shared" ca="1" si="6"/>
        <v/>
      </c>
    </row>
    <row r="11" spans="1:27">
      <c r="A11" s="239" t="str">
        <f t="shared" ref="A11:AA11" ca="1" si="7">IF(INDIRECT($E$1&amp;"!"&amp;ADDRESS(ROW(8:8)+2,COLUMN(A:A),,1,))="","",INDIRECT($E$1&amp;"!"&amp;ADDRESS(ROW(8:8)+2,COLUMN(A:A),,1,)))</f>
        <v/>
      </c>
      <c r="B11" s="235" t="str">
        <f t="shared" ca="1" si="7"/>
        <v/>
      </c>
      <c r="C11" s="240" t="str">
        <f t="shared" ca="1" si="7"/>
        <v/>
      </c>
      <c r="D11" s="241" t="str">
        <f t="shared" ca="1" si="7"/>
        <v/>
      </c>
      <c r="E11" s="242" t="str">
        <f t="shared" ca="1" si="7"/>
        <v/>
      </c>
      <c r="F11" s="234" t="str">
        <f t="shared" ca="1" si="7"/>
        <v/>
      </c>
      <c r="G11" s="243" t="str">
        <f t="shared" ca="1" si="7"/>
        <v/>
      </c>
      <c r="H11" s="244" t="str">
        <f t="shared" ca="1" si="7"/>
        <v/>
      </c>
      <c r="I11" s="245" t="str">
        <f t="shared" ca="1" si="7"/>
        <v/>
      </c>
      <c r="J11" s="246" t="str">
        <f t="shared" ca="1" si="7"/>
        <v/>
      </c>
      <c r="K11" s="233" t="str">
        <f t="shared" ca="1" si="7"/>
        <v>002-B</v>
      </c>
      <c r="L11" s="234">
        <f t="shared" ca="1" si="7"/>
        <v>500</v>
      </c>
      <c r="M11" s="240">
        <f t="shared" ca="1" si="7"/>
        <v>1300</v>
      </c>
      <c r="N11" s="247">
        <f t="shared" ca="1" si="7"/>
        <v>1</v>
      </c>
      <c r="O11" s="248" t="str">
        <f t="shared" ca="1" si="7"/>
        <v>陳小華</v>
      </c>
      <c r="P11" s="234">
        <f t="shared" ca="1" si="7"/>
        <v>3</v>
      </c>
      <c r="Q11" s="243">
        <f t="shared" ca="1" si="7"/>
        <v>5</v>
      </c>
      <c r="R11" s="244">
        <f t="shared" ca="1" si="7"/>
        <v>390000</v>
      </c>
      <c r="S11" s="249" t="str">
        <f t="shared" ca="1" si="7"/>
        <v/>
      </c>
      <c r="T11" s="250" t="str">
        <f t="shared" ca="1" si="7"/>
        <v/>
      </c>
      <c r="U11" s="251" t="str">
        <f t="shared" ca="1" si="7"/>
        <v/>
      </c>
      <c r="V11" s="252" t="str">
        <f t="shared" ca="1" si="7"/>
        <v/>
      </c>
      <c r="W11" s="253" t="str">
        <f t="shared" ca="1" si="7"/>
        <v/>
      </c>
      <c r="X11" s="253" t="str">
        <f t="shared" ca="1" si="7"/>
        <v/>
      </c>
      <c r="Y11" s="254" t="str">
        <f t="shared" ca="1" si="7"/>
        <v/>
      </c>
      <c r="Z11" s="255" t="str">
        <f t="shared" ca="1" si="7"/>
        <v/>
      </c>
      <c r="AA11" s="246" t="str">
        <f t="shared" ca="1" si="7"/>
        <v/>
      </c>
    </row>
    <row r="12" spans="1:27">
      <c r="A12" s="239" t="str">
        <f t="shared" ref="A12:AA12" ca="1" si="8">IF(INDIRECT($E$1&amp;"!"&amp;ADDRESS(ROW(9:9)+2,COLUMN(A:A),,1,))="","",INDIRECT($E$1&amp;"!"&amp;ADDRESS(ROW(9:9)+2,COLUMN(A:A),,1,)))</f>
        <v/>
      </c>
      <c r="B12" s="235" t="str">
        <f t="shared" ca="1" si="8"/>
        <v/>
      </c>
      <c r="C12" s="240" t="str">
        <f t="shared" ca="1" si="8"/>
        <v/>
      </c>
      <c r="D12" s="241" t="str">
        <f t="shared" ca="1" si="8"/>
        <v/>
      </c>
      <c r="E12" s="242" t="str">
        <f t="shared" ca="1" si="8"/>
        <v/>
      </c>
      <c r="F12" s="234" t="str">
        <f t="shared" ca="1" si="8"/>
        <v/>
      </c>
      <c r="G12" s="243" t="str">
        <f t="shared" ca="1" si="8"/>
        <v/>
      </c>
      <c r="H12" s="244" t="str">
        <f t="shared" ca="1" si="8"/>
        <v/>
      </c>
      <c r="I12" s="245" t="str">
        <f t="shared" ca="1" si="8"/>
        <v/>
      </c>
      <c r="J12" s="246" t="str">
        <f t="shared" ca="1" si="8"/>
        <v/>
      </c>
      <c r="K12" s="233" t="str">
        <f t="shared" ca="1" si="8"/>
        <v/>
      </c>
      <c r="L12" s="234" t="str">
        <f t="shared" ca="1" si="8"/>
        <v/>
      </c>
      <c r="M12" s="240" t="str">
        <f t="shared" ca="1" si="8"/>
        <v/>
      </c>
      <c r="N12" s="247">
        <f t="shared" ca="1" si="8"/>
        <v>2</v>
      </c>
      <c r="O12" s="248" t="str">
        <f t="shared" ca="1" si="8"/>
        <v>張大同</v>
      </c>
      <c r="P12" s="234">
        <f t="shared" ca="1" si="8"/>
        <v>2</v>
      </c>
      <c r="Q12" s="243">
        <f t="shared" ca="1" si="8"/>
        <v>5</v>
      </c>
      <c r="R12" s="244">
        <f t="shared" ca="1" si="8"/>
        <v>260000</v>
      </c>
      <c r="S12" s="249" t="str">
        <f t="shared" ca="1" si="8"/>
        <v/>
      </c>
      <c r="T12" s="250" t="str">
        <f t="shared" ca="1" si="8"/>
        <v/>
      </c>
      <c r="U12" s="251" t="str">
        <f t="shared" ca="1" si="8"/>
        <v/>
      </c>
      <c r="V12" s="252" t="str">
        <f t="shared" ca="1" si="8"/>
        <v/>
      </c>
      <c r="W12" s="253" t="str">
        <f t="shared" ca="1" si="8"/>
        <v/>
      </c>
      <c r="X12" s="253" t="str">
        <f t="shared" ca="1" si="8"/>
        <v/>
      </c>
      <c r="Y12" s="254" t="str">
        <f t="shared" ca="1" si="8"/>
        <v/>
      </c>
      <c r="Z12" s="255" t="str">
        <f t="shared" ca="1" si="8"/>
        <v/>
      </c>
      <c r="AA12" s="246" t="str">
        <f t="shared" ca="1" si="8"/>
        <v/>
      </c>
    </row>
    <row r="13" spans="1:27" ht="100.5" customHeight="1" thickBot="1">
      <c r="A13" s="284" t="s">
        <v>38</v>
      </c>
      <c r="B13" s="346" t="s">
        <v>42</v>
      </c>
      <c r="C13" s="347"/>
      <c r="D13" s="347"/>
      <c r="E13" s="347"/>
      <c r="F13" s="347"/>
      <c r="G13" s="347"/>
      <c r="H13" s="347"/>
      <c r="I13" s="347"/>
      <c r="J13" s="348"/>
      <c r="K13" s="284" t="s">
        <v>38</v>
      </c>
      <c r="L13" s="346" t="s">
        <v>41</v>
      </c>
      <c r="M13" s="347"/>
      <c r="N13" s="347"/>
      <c r="O13" s="347"/>
      <c r="P13" s="347"/>
      <c r="Q13" s="347"/>
      <c r="R13" s="347"/>
      <c r="S13" s="347"/>
      <c r="T13" s="348"/>
      <c r="U13" s="284" t="s">
        <v>38</v>
      </c>
      <c r="V13" s="346" t="s">
        <v>40</v>
      </c>
      <c r="W13" s="349"/>
      <c r="X13" s="349"/>
      <c r="Y13" s="349"/>
      <c r="Z13" s="349"/>
      <c r="AA13" s="350"/>
    </row>
    <row r="14" spans="1:27" ht="21.75" customHeight="1" thickBot="1">
      <c r="A14" s="273" t="s">
        <v>14</v>
      </c>
      <c r="B14" s="274"/>
      <c r="C14" s="274"/>
      <c r="D14" s="290"/>
      <c r="E14" s="274"/>
      <c r="F14" s="274"/>
      <c r="G14" s="274"/>
      <c r="H14" s="294"/>
      <c r="I14" s="295"/>
      <c r="J14" s="275"/>
      <c r="K14" s="281" t="s">
        <v>15</v>
      </c>
      <c r="L14" s="282"/>
      <c r="M14" s="282"/>
      <c r="N14" s="306"/>
      <c r="O14" s="282"/>
      <c r="P14" s="282"/>
      <c r="Q14" s="282"/>
      <c r="R14" s="307"/>
      <c r="S14" s="308"/>
      <c r="T14" s="309"/>
      <c r="U14" s="310" t="s">
        <v>16</v>
      </c>
      <c r="V14" s="311"/>
      <c r="W14" s="311"/>
      <c r="X14" s="311"/>
      <c r="Y14" s="311"/>
      <c r="Z14" s="311"/>
      <c r="AA14" s="283"/>
    </row>
    <row r="15" spans="1:27" ht="29.25" thickBot="1">
      <c r="A15" s="279" t="s">
        <v>0</v>
      </c>
      <c r="B15" s="280" t="s">
        <v>29</v>
      </c>
      <c r="C15" s="285" t="s">
        <v>28</v>
      </c>
      <c r="D15" s="302" t="s">
        <v>17</v>
      </c>
      <c r="E15" s="288" t="s">
        <v>3</v>
      </c>
      <c r="F15" s="280" t="s">
        <v>30</v>
      </c>
      <c r="G15" s="285" t="s">
        <v>31</v>
      </c>
      <c r="H15" s="296" t="s">
        <v>32</v>
      </c>
      <c r="I15" s="297" t="s">
        <v>27</v>
      </c>
      <c r="J15" s="292" t="s">
        <v>18</v>
      </c>
      <c r="K15" s="279" t="s">
        <v>0</v>
      </c>
      <c r="L15" s="280" t="s">
        <v>29</v>
      </c>
      <c r="M15" s="285" t="s">
        <v>28</v>
      </c>
      <c r="N15" s="302" t="s">
        <v>17</v>
      </c>
      <c r="O15" s="288" t="s">
        <v>3</v>
      </c>
      <c r="P15" s="280" t="s">
        <v>30</v>
      </c>
      <c r="Q15" s="285" t="s">
        <v>31</v>
      </c>
      <c r="R15" s="296" t="s">
        <v>32</v>
      </c>
      <c r="S15" s="312" t="s">
        <v>27</v>
      </c>
      <c r="T15" s="297" t="s">
        <v>26</v>
      </c>
      <c r="U15" s="322" t="s">
        <v>19</v>
      </c>
      <c r="V15" s="313" t="s">
        <v>20</v>
      </c>
      <c r="W15" s="314" t="s">
        <v>21</v>
      </c>
      <c r="X15" s="314" t="s">
        <v>22</v>
      </c>
      <c r="Y15" s="314" t="s">
        <v>23</v>
      </c>
      <c r="Z15" s="297" t="s">
        <v>54</v>
      </c>
      <c r="AA15" s="292" t="s">
        <v>25</v>
      </c>
    </row>
    <row r="16" spans="1:27">
      <c r="A16" s="276"/>
      <c r="B16" s="277"/>
      <c r="C16" s="286"/>
      <c r="D16" s="303" t="str">
        <f>IF(AND(A16&lt;&gt;"",B16&lt;&gt;"",C16&lt;&gt;""),1,IF(E16="","",D15+1))</f>
        <v/>
      </c>
      <c r="E16" s="289"/>
      <c r="F16" s="278"/>
      <c r="G16" s="291"/>
      <c r="H16" s="298" t="str">
        <f>IF(OR(F16="",G16=""),"",計算!H2)</f>
        <v/>
      </c>
      <c r="I16" s="299" t="str">
        <f>IF(A16="","",IF(ISNA(HLOOKUP(A16,計算!$U$1:$AD$4,4,FALSE)),"",HLOOKUP(A16,計算!$U$1:$AD$4,4,FALSE)))</f>
        <v/>
      </c>
      <c r="J16" s="293"/>
      <c r="K16" s="276"/>
      <c r="L16" s="277"/>
      <c r="M16" s="286"/>
      <c r="N16" s="303" t="str">
        <f>IF(AND(K16&lt;&gt;"",L16&lt;&gt;"",M16&lt;&gt;""),1,IF(O16="","",N15+1))</f>
        <v/>
      </c>
      <c r="O16" s="305"/>
      <c r="P16" s="278"/>
      <c r="Q16" s="291"/>
      <c r="R16" s="298" t="str">
        <f>IF(OR(P16="",Q16=""),"",計算!AM2)</f>
        <v/>
      </c>
      <c r="S16" s="315" t="str">
        <f>IF(K16="","",IF(ISNA(HLOOKUP(K16,計算!$AZ$1:$BI$4,4,FALSE)),"",HLOOKUP(K16,計算!$AZ$1:$BI$4,4,FALSE)))</f>
        <v/>
      </c>
      <c r="T16" s="299" t="str">
        <f>IF(O16="","",IF(COUNTIF(計算!$BM$2:$BM$201,地價差額試算!O16)&lt;&gt;1,"V",""))</f>
        <v/>
      </c>
      <c r="U16" s="323" t="str">
        <f ca="1">IF(AND(U15="項次",V16&lt;&gt;""),1,IF(V16&lt;&gt;"",U15+1,""))</f>
        <v/>
      </c>
      <c r="V16" s="316" t="str">
        <f ca="1">計算!BP2</f>
        <v/>
      </c>
      <c r="W16" s="315" t="str">
        <f t="shared" ref="W16:W47" ca="1" si="9">IF(V16="","",(SUMIF($E$16:$E$214,V16,$H$16:$H$214)))</f>
        <v/>
      </c>
      <c r="X16" s="315" t="str">
        <f t="shared" ref="X16:X47" ca="1" si="10">IF(V16="","",(SUMIF($O$16:$O$214,V16,$R$16:$R$214)))</f>
        <v/>
      </c>
      <c r="Y16" s="317" t="str">
        <f ca="1">IF(AND(W16="",X16=""),"",X16-W16)</f>
        <v/>
      </c>
      <c r="Z16" s="318" t="str">
        <f ca="1">IF(V16="","",IF(OR(AND(Y16&gt;0,Y16&gt;MIN($C$16:$C$212,$M$16:$M$212)),AND(Y16&lt;0,-Y16&gt;MIN($C$16:$C$212,$M$16:$M$212))),"V",""))</f>
        <v/>
      </c>
      <c r="AA16" s="289"/>
    </row>
    <row r="17" spans="1:27">
      <c r="A17" s="233"/>
      <c r="B17" s="272"/>
      <c r="C17" s="287"/>
      <c r="D17" s="303" t="str">
        <f t="shared" ref="D17:D80" si="11">IF(AND(A17&lt;&gt;"",B17&lt;&gt;"",C17&lt;&gt;""),1,IF(E17="","",D16+1))</f>
        <v/>
      </c>
      <c r="E17" s="242"/>
      <c r="F17" s="234"/>
      <c r="G17" s="243"/>
      <c r="H17" s="298" t="str">
        <f>IF(OR(F17="",G17=""),"",計算!H3)</f>
        <v/>
      </c>
      <c r="I17" s="299" t="str">
        <f>IF(A17="","",IF(ISNA(HLOOKUP(A17,計算!$U$1:$AD$4,4,FALSE)),"",HLOOKUP(A17,計算!$U$1:$AD$4,4,FALSE)))</f>
        <v/>
      </c>
      <c r="J17" s="246"/>
      <c r="K17" s="233"/>
      <c r="L17" s="272"/>
      <c r="M17" s="287"/>
      <c r="N17" s="303" t="str">
        <f t="shared" ref="N17:N80" si="12">IF(AND(K17&lt;&gt;"",L17&lt;&gt;"",M17&lt;&gt;""),1,IF(O17="","",N16+1))</f>
        <v/>
      </c>
      <c r="O17" s="248"/>
      <c r="P17" s="234"/>
      <c r="Q17" s="243"/>
      <c r="R17" s="298" t="str">
        <f>IF(OR(P17="",Q17=""),"",計算!AM3)</f>
        <v/>
      </c>
      <c r="S17" s="315" t="str">
        <f>IF(K17="","",IF(ISNA(HLOOKUP(K17,計算!$AZ$1:$BI$4,4,FALSE)),"",HLOOKUP(K17,計算!$AZ$1:$BI$4,4,FALSE)))</f>
        <v/>
      </c>
      <c r="T17" s="299" t="str">
        <f>IF(O17="","",IF(COUNTIF(計算!$BM$2:$BM$201,地價差額試算!O17)&lt;&gt;1,"V",""))</f>
        <v/>
      </c>
      <c r="U17" s="323" t="str">
        <f t="shared" ref="U17:U80" ca="1" si="13">IF(AND(U16="項次",V17&lt;&gt;""),1,IF(V17&lt;&gt;"",U16+1,""))</f>
        <v/>
      </c>
      <c r="V17" s="316" t="str">
        <f ca="1">計算!BP3</f>
        <v/>
      </c>
      <c r="W17" s="315" t="str">
        <f t="shared" ca="1" si="9"/>
        <v/>
      </c>
      <c r="X17" s="315" t="str">
        <f t="shared" ca="1" si="10"/>
        <v/>
      </c>
      <c r="Y17" s="317" t="str">
        <f t="shared" ref="Y17:Y80" ca="1" si="14">IF(AND(W17="",X17=""),"",X17-W17)</f>
        <v/>
      </c>
      <c r="Z17" s="318" t="str">
        <f t="shared" ref="Z17:Z80" ca="1" si="15">IF(V17="","",IF(OR(AND(Y17&gt;0,Y17&gt;MIN($C$16:$C$212,$M$16:$M$212)),AND(Y17&lt;0,-Y17&gt;MIN($C$16:$C$212,$M$16:$M$212))),"V",""))</f>
        <v/>
      </c>
      <c r="AA17" s="242"/>
    </row>
    <row r="18" spans="1:27">
      <c r="A18" s="233"/>
      <c r="B18" s="272"/>
      <c r="C18" s="287"/>
      <c r="D18" s="303" t="str">
        <f t="shared" si="11"/>
        <v/>
      </c>
      <c r="E18" s="242"/>
      <c r="F18" s="234"/>
      <c r="G18" s="243"/>
      <c r="H18" s="298" t="str">
        <f>IF(OR(F18="",G18=""),"",計算!H4)</f>
        <v/>
      </c>
      <c r="I18" s="299" t="str">
        <f>IF(A18="","",IF(ISNA(HLOOKUP(A18,計算!$U$1:$AD$4,4,FALSE)),"",HLOOKUP(A18,計算!$U$1:$AD$4,4,FALSE)))</f>
        <v/>
      </c>
      <c r="J18" s="246"/>
      <c r="K18" s="233"/>
      <c r="L18" s="272"/>
      <c r="M18" s="287"/>
      <c r="N18" s="303" t="str">
        <f t="shared" si="12"/>
        <v/>
      </c>
      <c r="O18" s="248"/>
      <c r="P18" s="234"/>
      <c r="Q18" s="243"/>
      <c r="R18" s="298" t="str">
        <f>IF(OR(P18="",Q18=""),"",計算!AM4)</f>
        <v/>
      </c>
      <c r="S18" s="315" t="str">
        <f>IF(K18="","",IF(ISNA(HLOOKUP(K18,計算!$AZ$1:$BI$4,4,FALSE)),"",HLOOKUP(K18,計算!$AZ$1:$BI$4,4,FALSE)))</f>
        <v/>
      </c>
      <c r="T18" s="299" t="str">
        <f>IF(O18="","",IF(COUNTIF(計算!$BM$2:$BM$201,地價差額試算!O18)&lt;&gt;1,"V",""))</f>
        <v/>
      </c>
      <c r="U18" s="323" t="str">
        <f t="shared" ca="1" si="13"/>
        <v/>
      </c>
      <c r="V18" s="316" t="str">
        <f ca="1">計算!BP4</f>
        <v/>
      </c>
      <c r="W18" s="315" t="str">
        <f t="shared" ca="1" si="9"/>
        <v/>
      </c>
      <c r="X18" s="315" t="str">
        <f t="shared" ca="1" si="10"/>
        <v/>
      </c>
      <c r="Y18" s="317" t="str">
        <f t="shared" ca="1" si="14"/>
        <v/>
      </c>
      <c r="Z18" s="318" t="str">
        <f t="shared" ca="1" si="15"/>
        <v/>
      </c>
      <c r="AA18" s="242"/>
    </row>
    <row r="19" spans="1:27">
      <c r="A19" s="233"/>
      <c r="B19" s="272"/>
      <c r="C19" s="287"/>
      <c r="D19" s="303" t="str">
        <f t="shared" si="11"/>
        <v/>
      </c>
      <c r="E19" s="242"/>
      <c r="F19" s="234"/>
      <c r="G19" s="243"/>
      <c r="H19" s="298" t="str">
        <f>IF(OR(F19="",G19=""),"",計算!H5)</f>
        <v/>
      </c>
      <c r="I19" s="299" t="str">
        <f>IF(A19="","",IF(ISNA(HLOOKUP(A19,計算!$U$1:$AD$4,4,FALSE)),"",HLOOKUP(A19,計算!$U$1:$AD$4,4,FALSE)))</f>
        <v/>
      </c>
      <c r="J19" s="246"/>
      <c r="K19" s="233"/>
      <c r="L19" s="272"/>
      <c r="M19" s="287"/>
      <c r="N19" s="303" t="str">
        <f t="shared" si="12"/>
        <v/>
      </c>
      <c r="O19" s="248"/>
      <c r="P19" s="234"/>
      <c r="Q19" s="243"/>
      <c r="R19" s="298" t="str">
        <f>IF(OR(P19="",Q19=""),"",計算!AM5)</f>
        <v/>
      </c>
      <c r="S19" s="315" t="str">
        <f>IF(K19="","",IF(ISNA(HLOOKUP(K19,計算!$AZ$1:$BI$4,4,FALSE)),"",HLOOKUP(K19,計算!$AZ$1:$BI$4,4,FALSE)))</f>
        <v/>
      </c>
      <c r="T19" s="299" t="str">
        <f>IF(O19="","",IF(COUNTIF(計算!$BM$2:$BM$201,地價差額試算!O19)&lt;&gt;1,"V",""))</f>
        <v/>
      </c>
      <c r="U19" s="323" t="str">
        <f t="shared" ca="1" si="13"/>
        <v/>
      </c>
      <c r="V19" s="316" t="str">
        <f ca="1">計算!BP5</f>
        <v/>
      </c>
      <c r="W19" s="315" t="str">
        <f t="shared" ca="1" si="9"/>
        <v/>
      </c>
      <c r="X19" s="315" t="str">
        <f t="shared" ca="1" si="10"/>
        <v/>
      </c>
      <c r="Y19" s="317" t="str">
        <f t="shared" ca="1" si="14"/>
        <v/>
      </c>
      <c r="Z19" s="318" t="str">
        <f t="shared" ca="1" si="15"/>
        <v/>
      </c>
      <c r="AA19" s="242"/>
    </row>
    <row r="20" spans="1:27">
      <c r="A20" s="233"/>
      <c r="B20" s="272"/>
      <c r="C20" s="287"/>
      <c r="D20" s="303" t="str">
        <f t="shared" si="11"/>
        <v/>
      </c>
      <c r="E20" s="242"/>
      <c r="F20" s="234"/>
      <c r="G20" s="243"/>
      <c r="H20" s="298" t="str">
        <f>IF(OR(F20="",G20=""),"",計算!H6)</f>
        <v/>
      </c>
      <c r="I20" s="299" t="str">
        <f>IF(A20="","",IF(ISNA(HLOOKUP(A20,計算!$U$1:$AD$4,4,FALSE)),"",HLOOKUP(A20,計算!$U$1:$AD$4,4,FALSE)))</f>
        <v/>
      </c>
      <c r="J20" s="246"/>
      <c r="K20" s="233"/>
      <c r="L20" s="272"/>
      <c r="M20" s="287"/>
      <c r="N20" s="303" t="str">
        <f t="shared" si="12"/>
        <v/>
      </c>
      <c r="O20" s="248"/>
      <c r="P20" s="234"/>
      <c r="Q20" s="243"/>
      <c r="R20" s="298" t="str">
        <f>IF(OR(P20="",Q20=""),"",計算!AM6)</f>
        <v/>
      </c>
      <c r="S20" s="315" t="str">
        <f>IF(K20="","",IF(ISNA(HLOOKUP(K20,計算!$AZ$1:$BI$4,4,FALSE)),"",HLOOKUP(K20,計算!$AZ$1:$BI$4,4,FALSE)))</f>
        <v/>
      </c>
      <c r="T20" s="299" t="str">
        <f>IF(O20="","",IF(COUNTIF(計算!$BM$2:$BM$201,地價差額試算!O20)&lt;&gt;1,"V",""))</f>
        <v/>
      </c>
      <c r="U20" s="323" t="str">
        <f t="shared" ca="1" si="13"/>
        <v/>
      </c>
      <c r="V20" s="316" t="str">
        <f ca="1">計算!BP6</f>
        <v/>
      </c>
      <c r="W20" s="315" t="str">
        <f t="shared" ca="1" si="9"/>
        <v/>
      </c>
      <c r="X20" s="315" t="str">
        <f t="shared" ca="1" si="10"/>
        <v/>
      </c>
      <c r="Y20" s="317" t="str">
        <f t="shared" ca="1" si="14"/>
        <v/>
      </c>
      <c r="Z20" s="318" t="str">
        <f t="shared" ca="1" si="15"/>
        <v/>
      </c>
      <c r="AA20" s="242"/>
    </row>
    <row r="21" spans="1:27">
      <c r="A21" s="233"/>
      <c r="B21" s="272"/>
      <c r="C21" s="287"/>
      <c r="D21" s="303" t="str">
        <f t="shared" si="11"/>
        <v/>
      </c>
      <c r="E21" s="242"/>
      <c r="F21" s="234"/>
      <c r="G21" s="243"/>
      <c r="H21" s="298" t="str">
        <f>IF(OR(F21="",G21=""),"",計算!H7)</f>
        <v/>
      </c>
      <c r="I21" s="299" t="str">
        <f>IF(A21="","",IF(ISNA(HLOOKUP(A21,計算!$U$1:$AD$4,4,FALSE)),"",HLOOKUP(A21,計算!$U$1:$AD$4,4,FALSE)))</f>
        <v/>
      </c>
      <c r="J21" s="246"/>
      <c r="K21" s="233"/>
      <c r="L21" s="272"/>
      <c r="M21" s="287"/>
      <c r="N21" s="303" t="str">
        <f t="shared" si="12"/>
        <v/>
      </c>
      <c r="O21" s="248"/>
      <c r="P21" s="234"/>
      <c r="Q21" s="243"/>
      <c r="R21" s="298" t="str">
        <f>IF(OR(P21="",Q21=""),"",計算!AM7)</f>
        <v/>
      </c>
      <c r="S21" s="315" t="str">
        <f>IF(K21="","",IF(ISNA(HLOOKUP(K21,計算!$AZ$1:$BI$4,4,FALSE)),"",HLOOKUP(K21,計算!$AZ$1:$BI$4,4,FALSE)))</f>
        <v/>
      </c>
      <c r="T21" s="299" t="str">
        <f>IF(O21="","",IF(COUNTIF(計算!$BM$2:$BM$201,地價差額試算!O21)&lt;&gt;1,"V",""))</f>
        <v/>
      </c>
      <c r="U21" s="323" t="str">
        <f t="shared" ca="1" si="13"/>
        <v/>
      </c>
      <c r="V21" s="316" t="str">
        <f ca="1">計算!BP7</f>
        <v/>
      </c>
      <c r="W21" s="315" t="str">
        <f t="shared" ca="1" si="9"/>
        <v/>
      </c>
      <c r="X21" s="315" t="str">
        <f t="shared" ca="1" si="10"/>
        <v/>
      </c>
      <c r="Y21" s="317" t="str">
        <f t="shared" ca="1" si="14"/>
        <v/>
      </c>
      <c r="Z21" s="318" t="str">
        <f t="shared" ca="1" si="15"/>
        <v/>
      </c>
      <c r="AA21" s="242"/>
    </row>
    <row r="22" spans="1:27">
      <c r="A22" s="233"/>
      <c r="B22" s="272"/>
      <c r="C22" s="287"/>
      <c r="D22" s="303" t="str">
        <f t="shared" si="11"/>
        <v/>
      </c>
      <c r="E22" s="242"/>
      <c r="F22" s="234"/>
      <c r="G22" s="243"/>
      <c r="H22" s="298" t="str">
        <f>IF(OR(F22="",G22=""),"",計算!H8)</f>
        <v/>
      </c>
      <c r="I22" s="299" t="str">
        <f>IF(A22="","",IF(ISNA(HLOOKUP(A22,計算!$U$1:$AD$4,4,FALSE)),"",HLOOKUP(A22,計算!$U$1:$AD$4,4,FALSE)))</f>
        <v/>
      </c>
      <c r="J22" s="246"/>
      <c r="K22" s="233"/>
      <c r="L22" s="272"/>
      <c r="M22" s="287"/>
      <c r="N22" s="303" t="str">
        <f t="shared" si="12"/>
        <v/>
      </c>
      <c r="O22" s="248"/>
      <c r="P22" s="234"/>
      <c r="Q22" s="243"/>
      <c r="R22" s="298" t="str">
        <f>IF(OR(P22="",Q22=""),"",計算!AM8)</f>
        <v/>
      </c>
      <c r="S22" s="315" t="str">
        <f>IF(K22="","",IF(ISNA(HLOOKUP(K22,計算!$AZ$1:$BI$4,4,FALSE)),"",HLOOKUP(K22,計算!$AZ$1:$BI$4,4,FALSE)))</f>
        <v/>
      </c>
      <c r="T22" s="299" t="str">
        <f>IF(O22="","",IF(COUNTIF(計算!$BM$2:$BM$201,地價差額試算!O22)&lt;&gt;1,"V",""))</f>
        <v/>
      </c>
      <c r="U22" s="323" t="str">
        <f t="shared" ca="1" si="13"/>
        <v/>
      </c>
      <c r="V22" s="316" t="str">
        <f ca="1">計算!BP8</f>
        <v/>
      </c>
      <c r="W22" s="315" t="str">
        <f t="shared" ca="1" si="9"/>
        <v/>
      </c>
      <c r="X22" s="315" t="str">
        <f t="shared" ca="1" si="10"/>
        <v/>
      </c>
      <c r="Y22" s="317" t="str">
        <f t="shared" ca="1" si="14"/>
        <v/>
      </c>
      <c r="Z22" s="318" t="str">
        <f t="shared" ca="1" si="15"/>
        <v/>
      </c>
      <c r="AA22" s="242"/>
    </row>
    <row r="23" spans="1:27">
      <c r="A23" s="233"/>
      <c r="B23" s="272"/>
      <c r="C23" s="287"/>
      <c r="D23" s="303" t="str">
        <f t="shared" si="11"/>
        <v/>
      </c>
      <c r="E23" s="242"/>
      <c r="F23" s="234"/>
      <c r="G23" s="243"/>
      <c r="H23" s="298" t="str">
        <f>IF(OR(F23="",G23=""),"",計算!H9)</f>
        <v/>
      </c>
      <c r="I23" s="299" t="str">
        <f>IF(A23="","",IF(ISNA(HLOOKUP(A23,計算!$U$1:$AD$4,4,FALSE)),"",HLOOKUP(A23,計算!$U$1:$AD$4,4,FALSE)))</f>
        <v/>
      </c>
      <c r="J23" s="246"/>
      <c r="K23" s="233"/>
      <c r="L23" s="272"/>
      <c r="M23" s="287"/>
      <c r="N23" s="303" t="str">
        <f t="shared" si="12"/>
        <v/>
      </c>
      <c r="O23" s="248"/>
      <c r="P23" s="234"/>
      <c r="Q23" s="243"/>
      <c r="R23" s="298" t="str">
        <f>IF(OR(P23="",Q23=""),"",計算!AM9)</f>
        <v/>
      </c>
      <c r="S23" s="315" t="str">
        <f>IF(K23="","",IF(ISNA(HLOOKUP(K23,計算!$AZ$1:$BI$4,4,FALSE)),"",HLOOKUP(K23,計算!$AZ$1:$BI$4,4,FALSE)))</f>
        <v/>
      </c>
      <c r="T23" s="299" t="str">
        <f>IF(O23="","",IF(COUNTIF(計算!$BM$2:$BM$201,地價差額試算!O23)&lt;&gt;1,"V",""))</f>
        <v/>
      </c>
      <c r="U23" s="323" t="str">
        <f t="shared" ca="1" si="13"/>
        <v/>
      </c>
      <c r="V23" s="316" t="str">
        <f ca="1">計算!BP9</f>
        <v/>
      </c>
      <c r="W23" s="315" t="str">
        <f t="shared" ca="1" si="9"/>
        <v/>
      </c>
      <c r="X23" s="315" t="str">
        <f t="shared" ca="1" si="10"/>
        <v/>
      </c>
      <c r="Y23" s="317" t="str">
        <f t="shared" ca="1" si="14"/>
        <v/>
      </c>
      <c r="Z23" s="318" t="str">
        <f t="shared" ca="1" si="15"/>
        <v/>
      </c>
      <c r="AA23" s="242"/>
    </row>
    <row r="24" spans="1:27">
      <c r="A24" s="233"/>
      <c r="B24" s="272"/>
      <c r="C24" s="287"/>
      <c r="D24" s="303" t="str">
        <f t="shared" si="11"/>
        <v/>
      </c>
      <c r="E24" s="242"/>
      <c r="F24" s="234"/>
      <c r="G24" s="243"/>
      <c r="H24" s="298" t="str">
        <f>IF(OR(F24="",G24=""),"",計算!H10)</f>
        <v/>
      </c>
      <c r="I24" s="299" t="str">
        <f>IF(A24="","",IF(ISNA(HLOOKUP(A24,計算!$U$1:$AD$4,4,FALSE)),"",HLOOKUP(A24,計算!$U$1:$AD$4,4,FALSE)))</f>
        <v/>
      </c>
      <c r="J24" s="246"/>
      <c r="K24" s="233"/>
      <c r="L24" s="272"/>
      <c r="M24" s="287"/>
      <c r="N24" s="303" t="str">
        <f t="shared" si="12"/>
        <v/>
      </c>
      <c r="O24" s="248"/>
      <c r="P24" s="234"/>
      <c r="Q24" s="243"/>
      <c r="R24" s="298" t="str">
        <f>IF(OR(P24="",Q24=""),"",計算!AM10)</f>
        <v/>
      </c>
      <c r="S24" s="315" t="str">
        <f>IF(K24="","",IF(ISNA(HLOOKUP(K24,計算!$AZ$1:$BI$4,4,FALSE)),"",HLOOKUP(K24,計算!$AZ$1:$BI$4,4,FALSE)))</f>
        <v/>
      </c>
      <c r="T24" s="299" t="str">
        <f>IF(O24="","",IF(COUNTIF(計算!$BM$2:$BM$201,地價差額試算!O24)&lt;&gt;1,"V",""))</f>
        <v/>
      </c>
      <c r="U24" s="323" t="str">
        <f t="shared" ca="1" si="13"/>
        <v/>
      </c>
      <c r="V24" s="316" t="str">
        <f ca="1">計算!BP10</f>
        <v/>
      </c>
      <c r="W24" s="315" t="str">
        <f t="shared" ca="1" si="9"/>
        <v/>
      </c>
      <c r="X24" s="315" t="str">
        <f t="shared" ca="1" si="10"/>
        <v/>
      </c>
      <c r="Y24" s="317" t="str">
        <f t="shared" ca="1" si="14"/>
        <v/>
      </c>
      <c r="Z24" s="318" t="str">
        <f t="shared" ca="1" si="15"/>
        <v/>
      </c>
      <c r="AA24" s="242"/>
    </row>
    <row r="25" spans="1:27">
      <c r="A25" s="233"/>
      <c r="B25" s="272"/>
      <c r="C25" s="287"/>
      <c r="D25" s="303" t="str">
        <f t="shared" si="11"/>
        <v/>
      </c>
      <c r="E25" s="242"/>
      <c r="F25" s="234"/>
      <c r="G25" s="243"/>
      <c r="H25" s="298" t="str">
        <f>IF(OR(F25="",G25=""),"",計算!H11)</f>
        <v/>
      </c>
      <c r="I25" s="299" t="str">
        <f>IF(A25="","",IF(ISNA(HLOOKUP(A25,計算!$U$1:$AD$4,4,FALSE)),"",HLOOKUP(A25,計算!$U$1:$AD$4,4,FALSE)))</f>
        <v/>
      </c>
      <c r="J25" s="246"/>
      <c r="K25" s="233"/>
      <c r="L25" s="272"/>
      <c r="M25" s="287"/>
      <c r="N25" s="303" t="str">
        <f t="shared" si="12"/>
        <v/>
      </c>
      <c r="O25" s="248"/>
      <c r="P25" s="234"/>
      <c r="Q25" s="243"/>
      <c r="R25" s="298" t="str">
        <f>IF(OR(P25="",Q25=""),"",計算!AM11)</f>
        <v/>
      </c>
      <c r="S25" s="315" t="str">
        <f>IF(K25="","",IF(ISNA(HLOOKUP(K25,計算!$AZ$1:$BI$4,4,FALSE)),"",HLOOKUP(K25,計算!$AZ$1:$BI$4,4,FALSE)))</f>
        <v/>
      </c>
      <c r="T25" s="299" t="str">
        <f>IF(O25="","",IF(COUNTIF(計算!$BM$2:$BM$201,地價差額試算!O25)&lt;&gt;1,"V",""))</f>
        <v/>
      </c>
      <c r="U25" s="323" t="str">
        <f t="shared" ca="1" si="13"/>
        <v/>
      </c>
      <c r="V25" s="316" t="str">
        <f ca="1">計算!BP11</f>
        <v/>
      </c>
      <c r="W25" s="315" t="str">
        <f t="shared" ca="1" si="9"/>
        <v/>
      </c>
      <c r="X25" s="315" t="str">
        <f t="shared" ca="1" si="10"/>
        <v/>
      </c>
      <c r="Y25" s="317" t="str">
        <f t="shared" ca="1" si="14"/>
        <v/>
      </c>
      <c r="Z25" s="318" t="str">
        <f t="shared" ca="1" si="15"/>
        <v/>
      </c>
      <c r="AA25" s="242"/>
    </row>
    <row r="26" spans="1:27">
      <c r="A26" s="233"/>
      <c r="B26" s="272"/>
      <c r="C26" s="287"/>
      <c r="D26" s="303" t="str">
        <f t="shared" si="11"/>
        <v/>
      </c>
      <c r="E26" s="242"/>
      <c r="F26" s="234"/>
      <c r="G26" s="243"/>
      <c r="H26" s="298" t="str">
        <f>IF(OR(F26="",G26=""),"",計算!H12)</f>
        <v/>
      </c>
      <c r="I26" s="299" t="str">
        <f>IF(A26="","",IF(ISNA(HLOOKUP(A26,計算!$U$1:$AD$4,4,FALSE)),"",HLOOKUP(A26,計算!$U$1:$AD$4,4,FALSE)))</f>
        <v/>
      </c>
      <c r="J26" s="246"/>
      <c r="K26" s="233"/>
      <c r="L26" s="272"/>
      <c r="M26" s="287"/>
      <c r="N26" s="303" t="str">
        <f t="shared" si="12"/>
        <v/>
      </c>
      <c r="O26" s="248"/>
      <c r="P26" s="234"/>
      <c r="Q26" s="243"/>
      <c r="R26" s="298" t="str">
        <f>IF(OR(P26="",Q26=""),"",計算!AM12)</f>
        <v/>
      </c>
      <c r="S26" s="315" t="str">
        <f>IF(K26="","",IF(ISNA(HLOOKUP(K26,計算!$AZ$1:$BI$4,4,FALSE)),"",HLOOKUP(K26,計算!$AZ$1:$BI$4,4,FALSE)))</f>
        <v/>
      </c>
      <c r="T26" s="299" t="str">
        <f>IF(O26="","",IF(COUNTIF(計算!$BM$2:$BM$201,地價差額試算!O26)&lt;&gt;1,"V",""))</f>
        <v/>
      </c>
      <c r="U26" s="323" t="str">
        <f t="shared" ca="1" si="13"/>
        <v/>
      </c>
      <c r="V26" s="316" t="str">
        <f ca="1">計算!BP12</f>
        <v/>
      </c>
      <c r="W26" s="315" t="str">
        <f t="shared" ca="1" si="9"/>
        <v/>
      </c>
      <c r="X26" s="315" t="str">
        <f t="shared" ca="1" si="10"/>
        <v/>
      </c>
      <c r="Y26" s="317" t="str">
        <f t="shared" ca="1" si="14"/>
        <v/>
      </c>
      <c r="Z26" s="318" t="str">
        <f t="shared" ca="1" si="15"/>
        <v/>
      </c>
      <c r="AA26" s="242"/>
    </row>
    <row r="27" spans="1:27">
      <c r="A27" s="233"/>
      <c r="B27" s="272"/>
      <c r="C27" s="287"/>
      <c r="D27" s="303" t="str">
        <f t="shared" si="11"/>
        <v/>
      </c>
      <c r="E27" s="242"/>
      <c r="F27" s="234"/>
      <c r="G27" s="243"/>
      <c r="H27" s="298" t="str">
        <f>IF(OR(F27="",G27=""),"",計算!H13)</f>
        <v/>
      </c>
      <c r="I27" s="299" t="str">
        <f>IF(A27="","",IF(ISNA(HLOOKUP(A27,計算!$U$1:$AD$4,4,FALSE)),"",HLOOKUP(A27,計算!$U$1:$AD$4,4,FALSE)))</f>
        <v/>
      </c>
      <c r="J27" s="246"/>
      <c r="K27" s="233"/>
      <c r="L27" s="272"/>
      <c r="M27" s="287"/>
      <c r="N27" s="303" t="str">
        <f t="shared" si="12"/>
        <v/>
      </c>
      <c r="O27" s="248"/>
      <c r="P27" s="234"/>
      <c r="Q27" s="243"/>
      <c r="R27" s="298" t="str">
        <f>IF(OR(P27="",Q27=""),"",計算!AM13)</f>
        <v/>
      </c>
      <c r="S27" s="315" t="str">
        <f>IF(K27="","",IF(ISNA(HLOOKUP(K27,計算!$AZ$1:$BI$4,4,FALSE)),"",HLOOKUP(K27,計算!$AZ$1:$BI$4,4,FALSE)))</f>
        <v/>
      </c>
      <c r="T27" s="299" t="str">
        <f>IF(O27="","",IF(COUNTIF(計算!$BM$2:$BM$201,地價差額試算!O27)&lt;&gt;1,"V",""))</f>
        <v/>
      </c>
      <c r="U27" s="323" t="str">
        <f t="shared" ca="1" si="13"/>
        <v/>
      </c>
      <c r="V27" s="316" t="str">
        <f ca="1">計算!BP13</f>
        <v/>
      </c>
      <c r="W27" s="315" t="str">
        <f t="shared" ca="1" si="9"/>
        <v/>
      </c>
      <c r="X27" s="315" t="str">
        <f t="shared" ca="1" si="10"/>
        <v/>
      </c>
      <c r="Y27" s="317" t="str">
        <f t="shared" ca="1" si="14"/>
        <v/>
      </c>
      <c r="Z27" s="318" t="str">
        <f t="shared" ca="1" si="15"/>
        <v/>
      </c>
      <c r="AA27" s="242"/>
    </row>
    <row r="28" spans="1:27">
      <c r="A28" s="233"/>
      <c r="B28" s="272"/>
      <c r="C28" s="287"/>
      <c r="D28" s="303" t="str">
        <f t="shared" si="11"/>
        <v/>
      </c>
      <c r="E28" s="242"/>
      <c r="F28" s="234"/>
      <c r="G28" s="243"/>
      <c r="H28" s="298" t="str">
        <f>IF(OR(F28="",G28=""),"",計算!H14)</f>
        <v/>
      </c>
      <c r="I28" s="299" t="str">
        <f>IF(A28="","",IF(ISNA(HLOOKUP(A28,計算!$U$1:$AD$4,4,FALSE)),"",HLOOKUP(A28,計算!$U$1:$AD$4,4,FALSE)))</f>
        <v/>
      </c>
      <c r="J28" s="246"/>
      <c r="K28" s="233"/>
      <c r="L28" s="272"/>
      <c r="M28" s="287"/>
      <c r="N28" s="303" t="str">
        <f t="shared" si="12"/>
        <v/>
      </c>
      <c r="O28" s="248"/>
      <c r="P28" s="234"/>
      <c r="Q28" s="243"/>
      <c r="R28" s="298" t="str">
        <f>IF(OR(P28="",Q28=""),"",計算!AM14)</f>
        <v/>
      </c>
      <c r="S28" s="315" t="str">
        <f>IF(K28="","",IF(ISNA(HLOOKUP(K28,計算!$AZ$1:$BI$4,4,FALSE)),"",HLOOKUP(K28,計算!$AZ$1:$BI$4,4,FALSE)))</f>
        <v/>
      </c>
      <c r="T28" s="299" t="str">
        <f>IF(O28="","",IF(COUNTIF(計算!$BM$2:$BM$201,地價差額試算!O28)&lt;&gt;1,"V",""))</f>
        <v/>
      </c>
      <c r="U28" s="323" t="str">
        <f t="shared" ca="1" si="13"/>
        <v/>
      </c>
      <c r="V28" s="316" t="str">
        <f ca="1">計算!BP14</f>
        <v/>
      </c>
      <c r="W28" s="315" t="str">
        <f t="shared" ca="1" si="9"/>
        <v/>
      </c>
      <c r="X28" s="315" t="str">
        <f t="shared" ca="1" si="10"/>
        <v/>
      </c>
      <c r="Y28" s="317" t="str">
        <f t="shared" ca="1" si="14"/>
        <v/>
      </c>
      <c r="Z28" s="318" t="str">
        <f t="shared" ca="1" si="15"/>
        <v/>
      </c>
      <c r="AA28" s="242"/>
    </row>
    <row r="29" spans="1:27">
      <c r="A29" s="233"/>
      <c r="B29" s="272"/>
      <c r="C29" s="287"/>
      <c r="D29" s="303" t="str">
        <f t="shared" si="11"/>
        <v/>
      </c>
      <c r="E29" s="242"/>
      <c r="F29" s="234"/>
      <c r="G29" s="243"/>
      <c r="H29" s="298" t="str">
        <f>IF(OR(F29="",G29=""),"",計算!H15)</f>
        <v/>
      </c>
      <c r="I29" s="299" t="str">
        <f>IF(A29="","",IF(ISNA(HLOOKUP(A29,計算!$U$1:$AD$4,4,FALSE)),"",HLOOKUP(A29,計算!$U$1:$AD$4,4,FALSE)))</f>
        <v/>
      </c>
      <c r="J29" s="246"/>
      <c r="K29" s="233"/>
      <c r="L29" s="272"/>
      <c r="M29" s="287"/>
      <c r="N29" s="303" t="str">
        <f t="shared" si="12"/>
        <v/>
      </c>
      <c r="O29" s="248"/>
      <c r="P29" s="234"/>
      <c r="Q29" s="243"/>
      <c r="R29" s="298" t="str">
        <f>IF(OR(P29="",Q29=""),"",計算!AM15)</f>
        <v/>
      </c>
      <c r="S29" s="315" t="str">
        <f>IF(K29="","",IF(ISNA(HLOOKUP(K29,計算!$AZ$1:$BI$4,4,FALSE)),"",HLOOKUP(K29,計算!$AZ$1:$BI$4,4,FALSE)))</f>
        <v/>
      </c>
      <c r="T29" s="299" t="str">
        <f>IF(O29="","",IF(COUNTIF(計算!$BM$2:$BM$201,地價差額試算!O29)&lt;&gt;1,"V",""))</f>
        <v/>
      </c>
      <c r="U29" s="323" t="str">
        <f t="shared" ca="1" si="13"/>
        <v/>
      </c>
      <c r="V29" s="316" t="str">
        <f ca="1">計算!BP15</f>
        <v/>
      </c>
      <c r="W29" s="315" t="str">
        <f t="shared" ca="1" si="9"/>
        <v/>
      </c>
      <c r="X29" s="315" t="str">
        <f t="shared" ca="1" si="10"/>
        <v/>
      </c>
      <c r="Y29" s="317" t="str">
        <f t="shared" ca="1" si="14"/>
        <v/>
      </c>
      <c r="Z29" s="318" t="str">
        <f t="shared" ca="1" si="15"/>
        <v/>
      </c>
      <c r="AA29" s="242"/>
    </row>
    <row r="30" spans="1:27">
      <c r="A30" s="233"/>
      <c r="B30" s="272"/>
      <c r="C30" s="287"/>
      <c r="D30" s="303" t="str">
        <f t="shared" si="11"/>
        <v/>
      </c>
      <c r="E30" s="242"/>
      <c r="F30" s="234"/>
      <c r="G30" s="243"/>
      <c r="H30" s="298" t="str">
        <f>IF(OR(F30="",G30=""),"",計算!H16)</f>
        <v/>
      </c>
      <c r="I30" s="299" t="str">
        <f>IF(A30="","",IF(ISNA(HLOOKUP(A30,計算!$U$1:$AD$4,4,FALSE)),"",HLOOKUP(A30,計算!$U$1:$AD$4,4,FALSE)))</f>
        <v/>
      </c>
      <c r="J30" s="246"/>
      <c r="K30" s="233"/>
      <c r="L30" s="272"/>
      <c r="M30" s="287"/>
      <c r="N30" s="303" t="str">
        <f t="shared" si="12"/>
        <v/>
      </c>
      <c r="O30" s="248"/>
      <c r="P30" s="234"/>
      <c r="Q30" s="243"/>
      <c r="R30" s="298" t="str">
        <f>IF(OR(P30="",Q30=""),"",計算!AM16)</f>
        <v/>
      </c>
      <c r="S30" s="315" t="str">
        <f>IF(K30="","",IF(ISNA(HLOOKUP(K30,計算!$AZ$1:$BI$4,4,FALSE)),"",HLOOKUP(K30,計算!$AZ$1:$BI$4,4,FALSE)))</f>
        <v/>
      </c>
      <c r="T30" s="299" t="str">
        <f>IF(O30="","",IF(COUNTIF(計算!$BM$2:$BM$201,地價差額試算!O30)&lt;&gt;1,"V",""))</f>
        <v/>
      </c>
      <c r="U30" s="323" t="str">
        <f t="shared" ca="1" si="13"/>
        <v/>
      </c>
      <c r="V30" s="316" t="str">
        <f ca="1">計算!BP16</f>
        <v/>
      </c>
      <c r="W30" s="315" t="str">
        <f t="shared" ca="1" si="9"/>
        <v/>
      </c>
      <c r="X30" s="315" t="str">
        <f t="shared" ca="1" si="10"/>
        <v/>
      </c>
      <c r="Y30" s="317" t="str">
        <f t="shared" ca="1" si="14"/>
        <v/>
      </c>
      <c r="Z30" s="318" t="str">
        <f t="shared" ca="1" si="15"/>
        <v/>
      </c>
      <c r="AA30" s="242"/>
    </row>
    <row r="31" spans="1:27">
      <c r="A31" s="233"/>
      <c r="B31" s="272"/>
      <c r="C31" s="287"/>
      <c r="D31" s="303" t="str">
        <f t="shared" si="11"/>
        <v/>
      </c>
      <c r="E31" s="242"/>
      <c r="F31" s="234"/>
      <c r="G31" s="243"/>
      <c r="H31" s="298" t="str">
        <f>IF(OR(F31="",G31=""),"",計算!H17)</f>
        <v/>
      </c>
      <c r="I31" s="299" t="str">
        <f>IF(A31="","",IF(ISNA(HLOOKUP(A31,計算!$U$1:$AD$4,4,FALSE)),"",HLOOKUP(A31,計算!$U$1:$AD$4,4,FALSE)))</f>
        <v/>
      </c>
      <c r="J31" s="246"/>
      <c r="K31" s="233"/>
      <c r="L31" s="272"/>
      <c r="M31" s="287"/>
      <c r="N31" s="303" t="str">
        <f t="shared" si="12"/>
        <v/>
      </c>
      <c r="O31" s="248"/>
      <c r="P31" s="234"/>
      <c r="Q31" s="243"/>
      <c r="R31" s="298" t="str">
        <f>IF(OR(P31="",Q31=""),"",計算!AM17)</f>
        <v/>
      </c>
      <c r="S31" s="315" t="str">
        <f>IF(K31="","",IF(ISNA(HLOOKUP(K31,計算!$AZ$1:$BI$4,4,FALSE)),"",HLOOKUP(K31,計算!$AZ$1:$BI$4,4,FALSE)))</f>
        <v/>
      </c>
      <c r="T31" s="299" t="str">
        <f>IF(O31="","",IF(COUNTIF(計算!$BM$2:$BM$201,地價差額試算!O31)&lt;&gt;1,"V",""))</f>
        <v/>
      </c>
      <c r="U31" s="323" t="str">
        <f t="shared" ca="1" si="13"/>
        <v/>
      </c>
      <c r="V31" s="316" t="str">
        <f ca="1">計算!BP17</f>
        <v/>
      </c>
      <c r="W31" s="315" t="str">
        <f t="shared" ca="1" si="9"/>
        <v/>
      </c>
      <c r="X31" s="315" t="str">
        <f t="shared" ca="1" si="10"/>
        <v/>
      </c>
      <c r="Y31" s="317" t="str">
        <f t="shared" ca="1" si="14"/>
        <v/>
      </c>
      <c r="Z31" s="318" t="str">
        <f t="shared" ca="1" si="15"/>
        <v/>
      </c>
      <c r="AA31" s="242"/>
    </row>
    <row r="32" spans="1:27">
      <c r="A32" s="233"/>
      <c r="B32" s="272"/>
      <c r="C32" s="287"/>
      <c r="D32" s="303" t="str">
        <f t="shared" si="11"/>
        <v/>
      </c>
      <c r="E32" s="242"/>
      <c r="F32" s="234"/>
      <c r="G32" s="243"/>
      <c r="H32" s="298" t="str">
        <f>IF(OR(F32="",G32=""),"",計算!H18)</f>
        <v/>
      </c>
      <c r="I32" s="299" t="str">
        <f>IF(A32="","",IF(ISNA(HLOOKUP(A32,計算!$U$1:$AD$4,4,FALSE)),"",HLOOKUP(A32,計算!$U$1:$AD$4,4,FALSE)))</f>
        <v/>
      </c>
      <c r="J32" s="246"/>
      <c r="K32" s="233"/>
      <c r="L32" s="272"/>
      <c r="M32" s="287"/>
      <c r="N32" s="303" t="str">
        <f t="shared" si="12"/>
        <v/>
      </c>
      <c r="O32" s="248"/>
      <c r="P32" s="234"/>
      <c r="Q32" s="243"/>
      <c r="R32" s="298" t="str">
        <f>IF(OR(P32="",Q32=""),"",計算!AM18)</f>
        <v/>
      </c>
      <c r="S32" s="315" t="str">
        <f>IF(K32="","",IF(ISNA(HLOOKUP(K32,計算!$AZ$1:$BI$4,4,FALSE)),"",HLOOKUP(K32,計算!$AZ$1:$BI$4,4,FALSE)))</f>
        <v/>
      </c>
      <c r="T32" s="299" t="str">
        <f>IF(O32="","",IF(COUNTIF(計算!$BM$2:$BM$201,地價差額試算!O32)&lt;&gt;1,"V",""))</f>
        <v/>
      </c>
      <c r="U32" s="323" t="str">
        <f t="shared" ca="1" si="13"/>
        <v/>
      </c>
      <c r="V32" s="316" t="str">
        <f ca="1">計算!BP18</f>
        <v/>
      </c>
      <c r="W32" s="315" t="str">
        <f t="shared" ca="1" si="9"/>
        <v/>
      </c>
      <c r="X32" s="315" t="str">
        <f t="shared" ca="1" si="10"/>
        <v/>
      </c>
      <c r="Y32" s="317" t="str">
        <f t="shared" ca="1" si="14"/>
        <v/>
      </c>
      <c r="Z32" s="318" t="str">
        <f t="shared" ca="1" si="15"/>
        <v/>
      </c>
      <c r="AA32" s="242"/>
    </row>
    <row r="33" spans="1:27">
      <c r="A33" s="233"/>
      <c r="B33" s="272"/>
      <c r="C33" s="287"/>
      <c r="D33" s="303" t="str">
        <f t="shared" si="11"/>
        <v/>
      </c>
      <c r="E33" s="242"/>
      <c r="F33" s="234"/>
      <c r="G33" s="243"/>
      <c r="H33" s="298" t="str">
        <f>IF(OR(F33="",G33=""),"",計算!H19)</f>
        <v/>
      </c>
      <c r="I33" s="299" t="str">
        <f>IF(A33="","",IF(ISNA(HLOOKUP(A33,計算!$U$1:$AD$4,4,FALSE)),"",HLOOKUP(A33,計算!$U$1:$AD$4,4,FALSE)))</f>
        <v/>
      </c>
      <c r="J33" s="246"/>
      <c r="K33" s="233"/>
      <c r="L33" s="272"/>
      <c r="M33" s="287"/>
      <c r="N33" s="303" t="str">
        <f t="shared" si="12"/>
        <v/>
      </c>
      <c r="O33" s="248"/>
      <c r="P33" s="234"/>
      <c r="Q33" s="243"/>
      <c r="R33" s="298" t="str">
        <f>IF(OR(P33="",Q33=""),"",計算!AM19)</f>
        <v/>
      </c>
      <c r="S33" s="315" t="str">
        <f>IF(K33="","",IF(ISNA(HLOOKUP(K33,計算!$AZ$1:$BI$4,4,FALSE)),"",HLOOKUP(K33,計算!$AZ$1:$BI$4,4,FALSE)))</f>
        <v/>
      </c>
      <c r="T33" s="299" t="str">
        <f>IF(O33="","",IF(COUNTIF(計算!$BM$2:$BM$201,地價差額試算!O33)&lt;&gt;1,"V",""))</f>
        <v/>
      </c>
      <c r="U33" s="323" t="str">
        <f t="shared" ca="1" si="13"/>
        <v/>
      </c>
      <c r="V33" s="316" t="str">
        <f ca="1">計算!BP19</f>
        <v/>
      </c>
      <c r="W33" s="315" t="str">
        <f t="shared" ca="1" si="9"/>
        <v/>
      </c>
      <c r="X33" s="315" t="str">
        <f t="shared" ca="1" si="10"/>
        <v/>
      </c>
      <c r="Y33" s="317" t="str">
        <f t="shared" ca="1" si="14"/>
        <v/>
      </c>
      <c r="Z33" s="318" t="str">
        <f t="shared" ca="1" si="15"/>
        <v/>
      </c>
      <c r="AA33" s="242"/>
    </row>
    <row r="34" spans="1:27">
      <c r="A34" s="233"/>
      <c r="B34" s="272"/>
      <c r="C34" s="287"/>
      <c r="D34" s="303" t="str">
        <f t="shared" si="11"/>
        <v/>
      </c>
      <c r="E34" s="242"/>
      <c r="F34" s="234"/>
      <c r="G34" s="243"/>
      <c r="H34" s="298" t="str">
        <f>IF(OR(F34="",G34=""),"",計算!H20)</f>
        <v/>
      </c>
      <c r="I34" s="299" t="str">
        <f>IF(A34="","",IF(ISNA(HLOOKUP(A34,計算!$U$1:$AD$4,4,FALSE)),"",HLOOKUP(A34,計算!$U$1:$AD$4,4,FALSE)))</f>
        <v/>
      </c>
      <c r="J34" s="246"/>
      <c r="K34" s="233"/>
      <c r="L34" s="272"/>
      <c r="M34" s="287"/>
      <c r="N34" s="303" t="str">
        <f t="shared" si="12"/>
        <v/>
      </c>
      <c r="O34" s="248"/>
      <c r="P34" s="234"/>
      <c r="Q34" s="243"/>
      <c r="R34" s="298" t="str">
        <f>IF(OR(P34="",Q34=""),"",計算!AM20)</f>
        <v/>
      </c>
      <c r="S34" s="315" t="str">
        <f>IF(K34="","",IF(ISNA(HLOOKUP(K34,計算!$AZ$1:$BI$4,4,FALSE)),"",HLOOKUP(K34,計算!$AZ$1:$BI$4,4,FALSE)))</f>
        <v/>
      </c>
      <c r="T34" s="299" t="str">
        <f>IF(O34="","",IF(COUNTIF(計算!$BM$2:$BM$201,地價差額試算!O34)&lt;&gt;1,"V",""))</f>
        <v/>
      </c>
      <c r="U34" s="323" t="str">
        <f t="shared" ca="1" si="13"/>
        <v/>
      </c>
      <c r="V34" s="316" t="str">
        <f ca="1">計算!BP20</f>
        <v/>
      </c>
      <c r="W34" s="315" t="str">
        <f t="shared" ca="1" si="9"/>
        <v/>
      </c>
      <c r="X34" s="315" t="str">
        <f t="shared" ca="1" si="10"/>
        <v/>
      </c>
      <c r="Y34" s="317" t="str">
        <f t="shared" ca="1" si="14"/>
        <v/>
      </c>
      <c r="Z34" s="318" t="str">
        <f t="shared" ca="1" si="15"/>
        <v/>
      </c>
      <c r="AA34" s="242"/>
    </row>
    <row r="35" spans="1:27">
      <c r="A35" s="233"/>
      <c r="B35" s="272"/>
      <c r="C35" s="287"/>
      <c r="D35" s="303" t="str">
        <f t="shared" si="11"/>
        <v/>
      </c>
      <c r="E35" s="242"/>
      <c r="F35" s="234"/>
      <c r="G35" s="243"/>
      <c r="H35" s="298" t="str">
        <f>IF(OR(F35="",G35=""),"",計算!H21)</f>
        <v/>
      </c>
      <c r="I35" s="299" t="str">
        <f>IF(A35="","",IF(ISNA(HLOOKUP(A35,計算!$U$1:$AD$4,4,FALSE)),"",HLOOKUP(A35,計算!$U$1:$AD$4,4,FALSE)))</f>
        <v/>
      </c>
      <c r="J35" s="246"/>
      <c r="K35" s="233"/>
      <c r="L35" s="272"/>
      <c r="M35" s="287"/>
      <c r="N35" s="303" t="str">
        <f t="shared" si="12"/>
        <v/>
      </c>
      <c r="O35" s="248"/>
      <c r="P35" s="234"/>
      <c r="Q35" s="243"/>
      <c r="R35" s="298" t="str">
        <f>IF(OR(P35="",Q35=""),"",計算!AM21)</f>
        <v/>
      </c>
      <c r="S35" s="315" t="str">
        <f>IF(K35="","",IF(ISNA(HLOOKUP(K35,計算!$AZ$1:$BI$4,4,FALSE)),"",HLOOKUP(K35,計算!$AZ$1:$BI$4,4,FALSE)))</f>
        <v/>
      </c>
      <c r="T35" s="299" t="str">
        <f>IF(O35="","",IF(COUNTIF(計算!$BM$2:$BM$201,地價差額試算!O35)&lt;&gt;1,"V",""))</f>
        <v/>
      </c>
      <c r="U35" s="323" t="str">
        <f t="shared" ca="1" si="13"/>
        <v/>
      </c>
      <c r="V35" s="316" t="str">
        <f ca="1">計算!BP21</f>
        <v/>
      </c>
      <c r="W35" s="315" t="str">
        <f t="shared" ca="1" si="9"/>
        <v/>
      </c>
      <c r="X35" s="315" t="str">
        <f t="shared" ca="1" si="10"/>
        <v/>
      </c>
      <c r="Y35" s="317" t="str">
        <f t="shared" ca="1" si="14"/>
        <v/>
      </c>
      <c r="Z35" s="318" t="str">
        <f t="shared" ca="1" si="15"/>
        <v/>
      </c>
      <c r="AA35" s="242"/>
    </row>
    <row r="36" spans="1:27">
      <c r="A36" s="233"/>
      <c r="B36" s="272"/>
      <c r="C36" s="287"/>
      <c r="D36" s="303" t="str">
        <f t="shared" si="11"/>
        <v/>
      </c>
      <c r="E36" s="242"/>
      <c r="F36" s="234"/>
      <c r="G36" s="243"/>
      <c r="H36" s="298" t="str">
        <f>IF(OR(F36="",G36=""),"",計算!H22)</f>
        <v/>
      </c>
      <c r="I36" s="299" t="str">
        <f>IF(A36="","",IF(ISNA(HLOOKUP(A36,計算!$U$1:$AD$4,4,FALSE)),"",HLOOKUP(A36,計算!$U$1:$AD$4,4,FALSE)))</f>
        <v/>
      </c>
      <c r="J36" s="246"/>
      <c r="K36" s="233"/>
      <c r="L36" s="272"/>
      <c r="M36" s="287"/>
      <c r="N36" s="303" t="str">
        <f t="shared" si="12"/>
        <v/>
      </c>
      <c r="O36" s="248"/>
      <c r="P36" s="234"/>
      <c r="Q36" s="243"/>
      <c r="R36" s="298" t="str">
        <f>IF(OR(P36="",Q36=""),"",計算!AM22)</f>
        <v/>
      </c>
      <c r="S36" s="315" t="str">
        <f>IF(K36="","",IF(ISNA(HLOOKUP(K36,計算!$AZ$1:$BI$4,4,FALSE)),"",HLOOKUP(K36,計算!$AZ$1:$BI$4,4,FALSE)))</f>
        <v/>
      </c>
      <c r="T36" s="299" t="str">
        <f>IF(O36="","",IF(COUNTIF(計算!$BM$2:$BM$201,地價差額試算!O36)&lt;&gt;1,"V",""))</f>
        <v/>
      </c>
      <c r="U36" s="323" t="str">
        <f t="shared" ca="1" si="13"/>
        <v/>
      </c>
      <c r="V36" s="316" t="str">
        <f ca="1">計算!BP22</f>
        <v/>
      </c>
      <c r="W36" s="315" t="str">
        <f t="shared" ca="1" si="9"/>
        <v/>
      </c>
      <c r="X36" s="315" t="str">
        <f t="shared" ca="1" si="10"/>
        <v/>
      </c>
      <c r="Y36" s="317" t="str">
        <f t="shared" ca="1" si="14"/>
        <v/>
      </c>
      <c r="Z36" s="318" t="str">
        <f t="shared" ca="1" si="15"/>
        <v/>
      </c>
      <c r="AA36" s="242"/>
    </row>
    <row r="37" spans="1:27">
      <c r="A37" s="233"/>
      <c r="B37" s="272"/>
      <c r="C37" s="287"/>
      <c r="D37" s="303" t="str">
        <f t="shared" si="11"/>
        <v/>
      </c>
      <c r="E37" s="242"/>
      <c r="F37" s="234"/>
      <c r="G37" s="243"/>
      <c r="H37" s="298" t="str">
        <f>IF(OR(F37="",G37=""),"",計算!H23)</f>
        <v/>
      </c>
      <c r="I37" s="299" t="str">
        <f>IF(A37="","",IF(ISNA(HLOOKUP(A37,計算!$U$1:$AD$4,4,FALSE)),"",HLOOKUP(A37,計算!$U$1:$AD$4,4,FALSE)))</f>
        <v/>
      </c>
      <c r="J37" s="246"/>
      <c r="K37" s="233"/>
      <c r="L37" s="272"/>
      <c r="M37" s="287"/>
      <c r="N37" s="303" t="str">
        <f t="shared" si="12"/>
        <v/>
      </c>
      <c r="O37" s="248"/>
      <c r="P37" s="234"/>
      <c r="Q37" s="243"/>
      <c r="R37" s="298" t="str">
        <f>IF(OR(P37="",Q37=""),"",計算!AM23)</f>
        <v/>
      </c>
      <c r="S37" s="315" t="str">
        <f>IF(K37="","",IF(ISNA(HLOOKUP(K37,計算!$AZ$1:$BI$4,4,FALSE)),"",HLOOKUP(K37,計算!$AZ$1:$BI$4,4,FALSE)))</f>
        <v/>
      </c>
      <c r="T37" s="299" t="str">
        <f>IF(O37="","",IF(COUNTIF(計算!$BM$2:$BM$201,地價差額試算!O37)&lt;&gt;1,"V",""))</f>
        <v/>
      </c>
      <c r="U37" s="323" t="str">
        <f t="shared" ca="1" si="13"/>
        <v/>
      </c>
      <c r="V37" s="316" t="str">
        <f ca="1">計算!BP23</f>
        <v/>
      </c>
      <c r="W37" s="315" t="str">
        <f t="shared" ca="1" si="9"/>
        <v/>
      </c>
      <c r="X37" s="315" t="str">
        <f t="shared" ca="1" si="10"/>
        <v/>
      </c>
      <c r="Y37" s="317" t="str">
        <f t="shared" ca="1" si="14"/>
        <v/>
      </c>
      <c r="Z37" s="318" t="str">
        <f t="shared" ca="1" si="15"/>
        <v/>
      </c>
      <c r="AA37" s="242"/>
    </row>
    <row r="38" spans="1:27">
      <c r="A38" s="233"/>
      <c r="B38" s="272"/>
      <c r="C38" s="287"/>
      <c r="D38" s="303" t="str">
        <f t="shared" si="11"/>
        <v/>
      </c>
      <c r="E38" s="242"/>
      <c r="F38" s="234"/>
      <c r="G38" s="243"/>
      <c r="H38" s="298" t="str">
        <f>IF(OR(F38="",G38=""),"",計算!H24)</f>
        <v/>
      </c>
      <c r="I38" s="299" t="str">
        <f>IF(A38="","",IF(ISNA(HLOOKUP(A38,計算!$U$1:$AD$4,4,FALSE)),"",HLOOKUP(A38,計算!$U$1:$AD$4,4,FALSE)))</f>
        <v/>
      </c>
      <c r="J38" s="246"/>
      <c r="K38" s="233"/>
      <c r="L38" s="272"/>
      <c r="M38" s="287"/>
      <c r="N38" s="303" t="str">
        <f t="shared" si="12"/>
        <v/>
      </c>
      <c r="O38" s="248"/>
      <c r="P38" s="234"/>
      <c r="Q38" s="243"/>
      <c r="R38" s="298" t="str">
        <f>IF(OR(P38="",Q38=""),"",計算!AM24)</f>
        <v/>
      </c>
      <c r="S38" s="315" t="str">
        <f>IF(K38="","",IF(ISNA(HLOOKUP(K38,計算!$AZ$1:$BI$4,4,FALSE)),"",HLOOKUP(K38,計算!$AZ$1:$BI$4,4,FALSE)))</f>
        <v/>
      </c>
      <c r="T38" s="299" t="str">
        <f>IF(O38="","",IF(COUNTIF(計算!$BM$2:$BM$201,地價差額試算!O38)&lt;&gt;1,"V",""))</f>
        <v/>
      </c>
      <c r="U38" s="323" t="str">
        <f t="shared" ca="1" si="13"/>
        <v/>
      </c>
      <c r="V38" s="316" t="str">
        <f ca="1">計算!BP24</f>
        <v/>
      </c>
      <c r="W38" s="315" t="str">
        <f t="shared" ca="1" si="9"/>
        <v/>
      </c>
      <c r="X38" s="315" t="str">
        <f t="shared" ca="1" si="10"/>
        <v/>
      </c>
      <c r="Y38" s="317" t="str">
        <f t="shared" ca="1" si="14"/>
        <v/>
      </c>
      <c r="Z38" s="318" t="str">
        <f t="shared" ca="1" si="15"/>
        <v/>
      </c>
      <c r="AA38" s="242"/>
    </row>
    <row r="39" spans="1:27">
      <c r="A39" s="233"/>
      <c r="B39" s="272"/>
      <c r="C39" s="287"/>
      <c r="D39" s="303" t="str">
        <f t="shared" si="11"/>
        <v/>
      </c>
      <c r="E39" s="242"/>
      <c r="F39" s="234"/>
      <c r="G39" s="243"/>
      <c r="H39" s="298" t="str">
        <f>IF(OR(F39="",G39=""),"",計算!H25)</f>
        <v/>
      </c>
      <c r="I39" s="299" t="str">
        <f>IF(A39="","",IF(ISNA(HLOOKUP(A39,計算!$U$1:$AD$4,4,FALSE)),"",HLOOKUP(A39,計算!$U$1:$AD$4,4,FALSE)))</f>
        <v/>
      </c>
      <c r="J39" s="246"/>
      <c r="K39" s="233"/>
      <c r="L39" s="272"/>
      <c r="M39" s="287"/>
      <c r="N39" s="303" t="str">
        <f t="shared" si="12"/>
        <v/>
      </c>
      <c r="O39" s="248"/>
      <c r="P39" s="234"/>
      <c r="Q39" s="243"/>
      <c r="R39" s="298" t="str">
        <f>IF(OR(P39="",Q39=""),"",計算!AM25)</f>
        <v/>
      </c>
      <c r="S39" s="315" t="str">
        <f>IF(K39="","",IF(ISNA(HLOOKUP(K39,計算!$AZ$1:$BI$4,4,FALSE)),"",HLOOKUP(K39,計算!$AZ$1:$BI$4,4,FALSE)))</f>
        <v/>
      </c>
      <c r="T39" s="299" t="str">
        <f>IF(O39="","",IF(COUNTIF(計算!$BM$2:$BM$201,地價差額試算!O39)&lt;&gt;1,"V",""))</f>
        <v/>
      </c>
      <c r="U39" s="323" t="str">
        <f t="shared" ca="1" si="13"/>
        <v/>
      </c>
      <c r="V39" s="316" t="str">
        <f ca="1">計算!BP25</f>
        <v/>
      </c>
      <c r="W39" s="315" t="str">
        <f t="shared" ca="1" si="9"/>
        <v/>
      </c>
      <c r="X39" s="315" t="str">
        <f t="shared" ca="1" si="10"/>
        <v/>
      </c>
      <c r="Y39" s="317" t="str">
        <f t="shared" ca="1" si="14"/>
        <v/>
      </c>
      <c r="Z39" s="318" t="str">
        <f t="shared" ca="1" si="15"/>
        <v/>
      </c>
      <c r="AA39" s="242"/>
    </row>
    <row r="40" spans="1:27">
      <c r="A40" s="233"/>
      <c r="B40" s="272"/>
      <c r="C40" s="287"/>
      <c r="D40" s="303" t="str">
        <f t="shared" si="11"/>
        <v/>
      </c>
      <c r="E40" s="242"/>
      <c r="F40" s="234"/>
      <c r="G40" s="243"/>
      <c r="H40" s="298" t="str">
        <f>IF(OR(F40="",G40=""),"",計算!H26)</f>
        <v/>
      </c>
      <c r="I40" s="299" t="str">
        <f>IF(A40="","",IF(ISNA(HLOOKUP(A40,計算!$U$1:$AD$4,4,FALSE)),"",HLOOKUP(A40,計算!$U$1:$AD$4,4,FALSE)))</f>
        <v/>
      </c>
      <c r="J40" s="246"/>
      <c r="K40" s="233"/>
      <c r="L40" s="272"/>
      <c r="M40" s="287"/>
      <c r="N40" s="303" t="str">
        <f t="shared" si="12"/>
        <v/>
      </c>
      <c r="O40" s="248"/>
      <c r="P40" s="234"/>
      <c r="Q40" s="243"/>
      <c r="R40" s="298" t="str">
        <f>IF(OR(P40="",Q40=""),"",計算!AM26)</f>
        <v/>
      </c>
      <c r="S40" s="315" t="str">
        <f>IF(K40="","",IF(ISNA(HLOOKUP(K40,計算!$AZ$1:$BI$4,4,FALSE)),"",HLOOKUP(K40,計算!$AZ$1:$BI$4,4,FALSE)))</f>
        <v/>
      </c>
      <c r="T40" s="299" t="str">
        <f>IF(O40="","",IF(COUNTIF(計算!$BM$2:$BM$201,地價差額試算!O40)&lt;&gt;1,"V",""))</f>
        <v/>
      </c>
      <c r="U40" s="323" t="str">
        <f t="shared" ca="1" si="13"/>
        <v/>
      </c>
      <c r="V40" s="316" t="str">
        <f ca="1">計算!BP26</f>
        <v/>
      </c>
      <c r="W40" s="315" t="str">
        <f t="shared" ca="1" si="9"/>
        <v/>
      </c>
      <c r="X40" s="315" t="str">
        <f t="shared" ca="1" si="10"/>
        <v/>
      </c>
      <c r="Y40" s="317" t="str">
        <f t="shared" ca="1" si="14"/>
        <v/>
      </c>
      <c r="Z40" s="318" t="str">
        <f t="shared" ca="1" si="15"/>
        <v/>
      </c>
      <c r="AA40" s="242"/>
    </row>
    <row r="41" spans="1:27">
      <c r="A41" s="233"/>
      <c r="B41" s="272"/>
      <c r="C41" s="287"/>
      <c r="D41" s="303" t="str">
        <f t="shared" si="11"/>
        <v/>
      </c>
      <c r="E41" s="242"/>
      <c r="F41" s="234"/>
      <c r="G41" s="243"/>
      <c r="H41" s="298" t="str">
        <f>IF(OR(F41="",G41=""),"",計算!H27)</f>
        <v/>
      </c>
      <c r="I41" s="299" t="str">
        <f>IF(A41="","",IF(ISNA(HLOOKUP(A41,計算!$U$1:$AD$4,4,FALSE)),"",HLOOKUP(A41,計算!$U$1:$AD$4,4,FALSE)))</f>
        <v/>
      </c>
      <c r="J41" s="246"/>
      <c r="K41" s="233"/>
      <c r="L41" s="272"/>
      <c r="M41" s="287"/>
      <c r="N41" s="303" t="str">
        <f t="shared" si="12"/>
        <v/>
      </c>
      <c r="O41" s="248"/>
      <c r="P41" s="234"/>
      <c r="Q41" s="243"/>
      <c r="R41" s="298" t="str">
        <f>IF(OR(P41="",Q41=""),"",計算!AM27)</f>
        <v/>
      </c>
      <c r="S41" s="315" t="str">
        <f>IF(K41="","",IF(ISNA(HLOOKUP(K41,計算!$AZ$1:$BI$4,4,FALSE)),"",HLOOKUP(K41,計算!$AZ$1:$BI$4,4,FALSE)))</f>
        <v/>
      </c>
      <c r="T41" s="299" t="str">
        <f>IF(O41="","",IF(COUNTIF(計算!$BM$2:$BM$201,地價差額試算!O41)&lt;&gt;1,"V",""))</f>
        <v/>
      </c>
      <c r="U41" s="323" t="str">
        <f t="shared" ca="1" si="13"/>
        <v/>
      </c>
      <c r="V41" s="316" t="str">
        <f ca="1">計算!BP27</f>
        <v/>
      </c>
      <c r="W41" s="315" t="str">
        <f t="shared" ca="1" si="9"/>
        <v/>
      </c>
      <c r="X41" s="315" t="str">
        <f t="shared" ca="1" si="10"/>
        <v/>
      </c>
      <c r="Y41" s="317" t="str">
        <f t="shared" ca="1" si="14"/>
        <v/>
      </c>
      <c r="Z41" s="318" t="str">
        <f t="shared" ca="1" si="15"/>
        <v/>
      </c>
      <c r="AA41" s="242"/>
    </row>
    <row r="42" spans="1:27">
      <c r="A42" s="233"/>
      <c r="B42" s="272"/>
      <c r="C42" s="287"/>
      <c r="D42" s="303" t="str">
        <f t="shared" si="11"/>
        <v/>
      </c>
      <c r="E42" s="242"/>
      <c r="F42" s="234"/>
      <c r="G42" s="243"/>
      <c r="H42" s="298" t="str">
        <f>IF(OR(F42="",G42=""),"",計算!H28)</f>
        <v/>
      </c>
      <c r="I42" s="299" t="str">
        <f>IF(A42="","",IF(ISNA(HLOOKUP(A42,計算!$U$1:$AD$4,4,FALSE)),"",HLOOKUP(A42,計算!$U$1:$AD$4,4,FALSE)))</f>
        <v/>
      </c>
      <c r="J42" s="246"/>
      <c r="K42" s="233"/>
      <c r="L42" s="272"/>
      <c r="M42" s="287"/>
      <c r="N42" s="303" t="str">
        <f t="shared" si="12"/>
        <v/>
      </c>
      <c r="O42" s="248"/>
      <c r="P42" s="234"/>
      <c r="Q42" s="243"/>
      <c r="R42" s="298" t="str">
        <f>IF(OR(P42="",Q42=""),"",計算!AM28)</f>
        <v/>
      </c>
      <c r="S42" s="315" t="str">
        <f>IF(K42="","",IF(ISNA(HLOOKUP(K42,計算!$AZ$1:$BI$4,4,FALSE)),"",HLOOKUP(K42,計算!$AZ$1:$BI$4,4,FALSE)))</f>
        <v/>
      </c>
      <c r="T42" s="299" t="str">
        <f>IF(O42="","",IF(COUNTIF(計算!$BM$2:$BM$201,地價差額試算!O42)&lt;&gt;1,"V",""))</f>
        <v/>
      </c>
      <c r="U42" s="323" t="str">
        <f t="shared" ca="1" si="13"/>
        <v/>
      </c>
      <c r="V42" s="316" t="str">
        <f ca="1">計算!BP28</f>
        <v/>
      </c>
      <c r="W42" s="315" t="str">
        <f t="shared" ca="1" si="9"/>
        <v/>
      </c>
      <c r="X42" s="315" t="str">
        <f t="shared" ca="1" si="10"/>
        <v/>
      </c>
      <c r="Y42" s="317" t="str">
        <f t="shared" ca="1" si="14"/>
        <v/>
      </c>
      <c r="Z42" s="318" t="str">
        <f t="shared" ca="1" si="15"/>
        <v/>
      </c>
      <c r="AA42" s="242"/>
    </row>
    <row r="43" spans="1:27">
      <c r="A43" s="233"/>
      <c r="B43" s="272"/>
      <c r="C43" s="287"/>
      <c r="D43" s="303" t="str">
        <f t="shared" si="11"/>
        <v/>
      </c>
      <c r="E43" s="242"/>
      <c r="F43" s="234"/>
      <c r="G43" s="243"/>
      <c r="H43" s="298" t="str">
        <f>IF(OR(F43="",G43=""),"",計算!H29)</f>
        <v/>
      </c>
      <c r="I43" s="299" t="str">
        <f>IF(A43="","",IF(ISNA(HLOOKUP(A43,計算!$U$1:$AD$4,4,FALSE)),"",HLOOKUP(A43,計算!$U$1:$AD$4,4,FALSE)))</f>
        <v/>
      </c>
      <c r="J43" s="246"/>
      <c r="K43" s="233"/>
      <c r="L43" s="272"/>
      <c r="M43" s="287"/>
      <c r="N43" s="303" t="str">
        <f t="shared" si="12"/>
        <v/>
      </c>
      <c r="O43" s="248"/>
      <c r="P43" s="234"/>
      <c r="Q43" s="243"/>
      <c r="R43" s="298" t="str">
        <f>IF(OR(P43="",Q43=""),"",計算!AM29)</f>
        <v/>
      </c>
      <c r="S43" s="315" t="str">
        <f>IF(K43="","",IF(ISNA(HLOOKUP(K43,計算!$AZ$1:$BI$4,4,FALSE)),"",HLOOKUP(K43,計算!$AZ$1:$BI$4,4,FALSE)))</f>
        <v/>
      </c>
      <c r="T43" s="299" t="str">
        <f>IF(O43="","",IF(COUNTIF(計算!$BM$2:$BM$201,地價差額試算!O43)&lt;&gt;1,"V",""))</f>
        <v/>
      </c>
      <c r="U43" s="323" t="str">
        <f t="shared" ca="1" si="13"/>
        <v/>
      </c>
      <c r="V43" s="316" t="str">
        <f ca="1">計算!BP29</f>
        <v/>
      </c>
      <c r="W43" s="315" t="str">
        <f t="shared" ca="1" si="9"/>
        <v/>
      </c>
      <c r="X43" s="315" t="str">
        <f t="shared" ca="1" si="10"/>
        <v/>
      </c>
      <c r="Y43" s="317" t="str">
        <f t="shared" ca="1" si="14"/>
        <v/>
      </c>
      <c r="Z43" s="318" t="str">
        <f t="shared" ca="1" si="15"/>
        <v/>
      </c>
      <c r="AA43" s="242"/>
    </row>
    <row r="44" spans="1:27">
      <c r="A44" s="233"/>
      <c r="B44" s="272"/>
      <c r="C44" s="287"/>
      <c r="D44" s="303" t="str">
        <f t="shared" si="11"/>
        <v/>
      </c>
      <c r="E44" s="242"/>
      <c r="F44" s="234"/>
      <c r="G44" s="243"/>
      <c r="H44" s="298" t="str">
        <f>IF(OR(F44="",G44=""),"",計算!H30)</f>
        <v/>
      </c>
      <c r="I44" s="299" t="str">
        <f>IF(A44="","",IF(ISNA(HLOOKUP(A44,計算!$U$1:$AD$4,4,FALSE)),"",HLOOKUP(A44,計算!$U$1:$AD$4,4,FALSE)))</f>
        <v/>
      </c>
      <c r="J44" s="246"/>
      <c r="K44" s="233"/>
      <c r="L44" s="272"/>
      <c r="M44" s="287"/>
      <c r="N44" s="303" t="str">
        <f t="shared" si="12"/>
        <v/>
      </c>
      <c r="O44" s="248"/>
      <c r="P44" s="234"/>
      <c r="Q44" s="243"/>
      <c r="R44" s="298" t="str">
        <f>IF(OR(P44="",Q44=""),"",計算!AM30)</f>
        <v/>
      </c>
      <c r="S44" s="315" t="str">
        <f>IF(K44="","",IF(ISNA(HLOOKUP(K44,計算!$AZ$1:$BI$4,4,FALSE)),"",HLOOKUP(K44,計算!$AZ$1:$BI$4,4,FALSE)))</f>
        <v/>
      </c>
      <c r="T44" s="299" t="str">
        <f>IF(O44="","",IF(COUNTIF(計算!$BM$2:$BM$201,地價差額試算!O44)&lt;&gt;1,"V",""))</f>
        <v/>
      </c>
      <c r="U44" s="323" t="str">
        <f t="shared" ca="1" si="13"/>
        <v/>
      </c>
      <c r="V44" s="316" t="str">
        <f ca="1">計算!BP30</f>
        <v/>
      </c>
      <c r="W44" s="315" t="str">
        <f t="shared" ca="1" si="9"/>
        <v/>
      </c>
      <c r="X44" s="315" t="str">
        <f t="shared" ca="1" si="10"/>
        <v/>
      </c>
      <c r="Y44" s="317" t="str">
        <f t="shared" ca="1" si="14"/>
        <v/>
      </c>
      <c r="Z44" s="318" t="str">
        <f t="shared" ca="1" si="15"/>
        <v/>
      </c>
      <c r="AA44" s="242"/>
    </row>
    <row r="45" spans="1:27">
      <c r="A45" s="233"/>
      <c r="B45" s="272"/>
      <c r="C45" s="287"/>
      <c r="D45" s="303" t="str">
        <f t="shared" si="11"/>
        <v/>
      </c>
      <c r="E45" s="242"/>
      <c r="F45" s="234"/>
      <c r="G45" s="243"/>
      <c r="H45" s="298" t="str">
        <f>IF(OR(F45="",G45=""),"",計算!H31)</f>
        <v/>
      </c>
      <c r="I45" s="299" t="str">
        <f>IF(A45="","",IF(ISNA(HLOOKUP(A45,計算!$U$1:$AD$4,4,FALSE)),"",HLOOKUP(A45,計算!$U$1:$AD$4,4,FALSE)))</f>
        <v/>
      </c>
      <c r="J45" s="246"/>
      <c r="K45" s="233"/>
      <c r="L45" s="272"/>
      <c r="M45" s="287"/>
      <c r="N45" s="303" t="str">
        <f t="shared" si="12"/>
        <v/>
      </c>
      <c r="O45" s="248"/>
      <c r="P45" s="234"/>
      <c r="Q45" s="243"/>
      <c r="R45" s="298" t="str">
        <f>IF(OR(P45="",Q45=""),"",計算!AM31)</f>
        <v/>
      </c>
      <c r="S45" s="315" t="str">
        <f>IF(K45="","",IF(ISNA(HLOOKUP(K45,計算!$AZ$1:$BI$4,4,FALSE)),"",HLOOKUP(K45,計算!$AZ$1:$BI$4,4,FALSE)))</f>
        <v/>
      </c>
      <c r="T45" s="299" t="str">
        <f>IF(O45="","",IF(COUNTIF(計算!$BM$2:$BM$201,地價差額試算!O45)&lt;&gt;1,"V",""))</f>
        <v/>
      </c>
      <c r="U45" s="323" t="str">
        <f t="shared" ca="1" si="13"/>
        <v/>
      </c>
      <c r="V45" s="316" t="str">
        <f ca="1">計算!BP31</f>
        <v/>
      </c>
      <c r="W45" s="315" t="str">
        <f t="shared" ca="1" si="9"/>
        <v/>
      </c>
      <c r="X45" s="315" t="str">
        <f t="shared" ca="1" si="10"/>
        <v/>
      </c>
      <c r="Y45" s="317" t="str">
        <f t="shared" ca="1" si="14"/>
        <v/>
      </c>
      <c r="Z45" s="318" t="str">
        <f t="shared" ca="1" si="15"/>
        <v/>
      </c>
      <c r="AA45" s="242"/>
    </row>
    <row r="46" spans="1:27">
      <c r="A46" s="233"/>
      <c r="B46" s="272"/>
      <c r="C46" s="287"/>
      <c r="D46" s="303" t="str">
        <f t="shared" si="11"/>
        <v/>
      </c>
      <c r="E46" s="242"/>
      <c r="F46" s="234"/>
      <c r="G46" s="243"/>
      <c r="H46" s="298" t="str">
        <f>IF(OR(F46="",G46=""),"",計算!H32)</f>
        <v/>
      </c>
      <c r="I46" s="299" t="str">
        <f>IF(A46="","",IF(ISNA(HLOOKUP(A46,計算!$U$1:$AD$4,4,FALSE)),"",HLOOKUP(A46,計算!$U$1:$AD$4,4,FALSE)))</f>
        <v/>
      </c>
      <c r="J46" s="246"/>
      <c r="K46" s="233"/>
      <c r="L46" s="272"/>
      <c r="M46" s="287"/>
      <c r="N46" s="303" t="str">
        <f t="shared" si="12"/>
        <v/>
      </c>
      <c r="O46" s="248"/>
      <c r="P46" s="234"/>
      <c r="Q46" s="243"/>
      <c r="R46" s="298" t="str">
        <f>IF(OR(P46="",Q46=""),"",計算!AM32)</f>
        <v/>
      </c>
      <c r="S46" s="315" t="str">
        <f>IF(K46="","",IF(ISNA(HLOOKUP(K46,計算!$AZ$1:$BI$4,4,FALSE)),"",HLOOKUP(K46,計算!$AZ$1:$BI$4,4,FALSE)))</f>
        <v/>
      </c>
      <c r="T46" s="299" t="str">
        <f>IF(O46="","",IF(COUNTIF(計算!$BM$2:$BM$201,地價差額試算!O46)&lt;&gt;1,"V",""))</f>
        <v/>
      </c>
      <c r="U46" s="323" t="str">
        <f t="shared" ca="1" si="13"/>
        <v/>
      </c>
      <c r="V46" s="316" t="str">
        <f ca="1">計算!BP32</f>
        <v/>
      </c>
      <c r="W46" s="315" t="str">
        <f t="shared" ca="1" si="9"/>
        <v/>
      </c>
      <c r="X46" s="315" t="str">
        <f t="shared" ca="1" si="10"/>
        <v/>
      </c>
      <c r="Y46" s="317" t="str">
        <f t="shared" ca="1" si="14"/>
        <v/>
      </c>
      <c r="Z46" s="318" t="str">
        <f t="shared" ca="1" si="15"/>
        <v/>
      </c>
      <c r="AA46" s="242"/>
    </row>
    <row r="47" spans="1:27">
      <c r="A47" s="233"/>
      <c r="B47" s="272"/>
      <c r="C47" s="287"/>
      <c r="D47" s="303" t="str">
        <f t="shared" si="11"/>
        <v/>
      </c>
      <c r="E47" s="242"/>
      <c r="F47" s="234"/>
      <c r="G47" s="243"/>
      <c r="H47" s="298" t="str">
        <f>IF(OR(F47="",G47=""),"",計算!H33)</f>
        <v/>
      </c>
      <c r="I47" s="299" t="str">
        <f>IF(A47="","",IF(ISNA(HLOOKUP(A47,計算!$U$1:$AD$4,4,FALSE)),"",HLOOKUP(A47,計算!$U$1:$AD$4,4,FALSE)))</f>
        <v/>
      </c>
      <c r="J47" s="246"/>
      <c r="K47" s="233"/>
      <c r="L47" s="272"/>
      <c r="M47" s="287"/>
      <c r="N47" s="303" t="str">
        <f t="shared" si="12"/>
        <v/>
      </c>
      <c r="O47" s="248"/>
      <c r="P47" s="234"/>
      <c r="Q47" s="243"/>
      <c r="R47" s="298" t="str">
        <f>IF(OR(P47="",Q47=""),"",計算!AM33)</f>
        <v/>
      </c>
      <c r="S47" s="315" t="str">
        <f>IF(K47="","",IF(ISNA(HLOOKUP(K47,計算!$AZ$1:$BI$4,4,FALSE)),"",HLOOKUP(K47,計算!$AZ$1:$BI$4,4,FALSE)))</f>
        <v/>
      </c>
      <c r="T47" s="299" t="str">
        <f>IF(O47="","",IF(COUNTIF(計算!$BM$2:$BM$201,地價差額試算!O47)&lt;&gt;1,"V",""))</f>
        <v/>
      </c>
      <c r="U47" s="323" t="str">
        <f t="shared" ca="1" si="13"/>
        <v/>
      </c>
      <c r="V47" s="316" t="str">
        <f ca="1">計算!BP33</f>
        <v/>
      </c>
      <c r="W47" s="315" t="str">
        <f t="shared" ca="1" si="9"/>
        <v/>
      </c>
      <c r="X47" s="315" t="str">
        <f t="shared" ca="1" si="10"/>
        <v/>
      </c>
      <c r="Y47" s="317" t="str">
        <f t="shared" ca="1" si="14"/>
        <v/>
      </c>
      <c r="Z47" s="318" t="str">
        <f t="shared" ca="1" si="15"/>
        <v/>
      </c>
      <c r="AA47" s="242"/>
    </row>
    <row r="48" spans="1:27">
      <c r="A48" s="233"/>
      <c r="B48" s="272"/>
      <c r="C48" s="287"/>
      <c r="D48" s="303" t="str">
        <f t="shared" si="11"/>
        <v/>
      </c>
      <c r="E48" s="242"/>
      <c r="F48" s="234"/>
      <c r="G48" s="243"/>
      <c r="H48" s="298" t="str">
        <f>IF(OR(F48="",G48=""),"",計算!H34)</f>
        <v/>
      </c>
      <c r="I48" s="299" t="str">
        <f>IF(A48="","",IF(ISNA(HLOOKUP(A48,計算!$U$1:$AD$4,4,FALSE)),"",HLOOKUP(A48,計算!$U$1:$AD$4,4,FALSE)))</f>
        <v/>
      </c>
      <c r="J48" s="246"/>
      <c r="K48" s="233"/>
      <c r="L48" s="272"/>
      <c r="M48" s="287"/>
      <c r="N48" s="303" t="str">
        <f t="shared" si="12"/>
        <v/>
      </c>
      <c r="O48" s="248"/>
      <c r="P48" s="234"/>
      <c r="Q48" s="243"/>
      <c r="R48" s="298" t="str">
        <f>IF(OR(P48="",Q48=""),"",計算!AM34)</f>
        <v/>
      </c>
      <c r="S48" s="315" t="str">
        <f>IF(K48="","",IF(ISNA(HLOOKUP(K48,計算!$AZ$1:$BI$4,4,FALSE)),"",HLOOKUP(K48,計算!$AZ$1:$BI$4,4,FALSE)))</f>
        <v/>
      </c>
      <c r="T48" s="299" t="str">
        <f>IF(O48="","",IF(COUNTIF(計算!$BM$2:$BM$201,地價差額試算!O48)&lt;&gt;1,"V",""))</f>
        <v/>
      </c>
      <c r="U48" s="323" t="str">
        <f t="shared" ca="1" si="13"/>
        <v/>
      </c>
      <c r="V48" s="316" t="str">
        <f ca="1">計算!BP34</f>
        <v/>
      </c>
      <c r="W48" s="315" t="str">
        <f t="shared" ref="W48:W79" ca="1" si="16">IF(V48="","",(SUMIF($E$16:$E$214,V48,$H$16:$H$214)))</f>
        <v/>
      </c>
      <c r="X48" s="315" t="str">
        <f t="shared" ref="X48:X79" ca="1" si="17">IF(V48="","",(SUMIF($O$16:$O$214,V48,$R$16:$R$214)))</f>
        <v/>
      </c>
      <c r="Y48" s="317" t="str">
        <f t="shared" ca="1" si="14"/>
        <v/>
      </c>
      <c r="Z48" s="318" t="str">
        <f t="shared" ca="1" si="15"/>
        <v/>
      </c>
      <c r="AA48" s="242"/>
    </row>
    <row r="49" spans="1:27">
      <c r="A49" s="233"/>
      <c r="B49" s="272"/>
      <c r="C49" s="287"/>
      <c r="D49" s="303" t="str">
        <f t="shared" si="11"/>
        <v/>
      </c>
      <c r="E49" s="242"/>
      <c r="F49" s="234"/>
      <c r="G49" s="243"/>
      <c r="H49" s="298" t="str">
        <f>IF(OR(F49="",G49=""),"",計算!H35)</f>
        <v/>
      </c>
      <c r="I49" s="299" t="str">
        <f>IF(A49="","",IF(ISNA(HLOOKUP(A49,計算!$U$1:$AD$4,4,FALSE)),"",HLOOKUP(A49,計算!$U$1:$AD$4,4,FALSE)))</f>
        <v/>
      </c>
      <c r="J49" s="246"/>
      <c r="K49" s="233"/>
      <c r="L49" s="272"/>
      <c r="M49" s="287"/>
      <c r="N49" s="303" t="str">
        <f t="shared" si="12"/>
        <v/>
      </c>
      <c r="O49" s="248"/>
      <c r="P49" s="234"/>
      <c r="Q49" s="243"/>
      <c r="R49" s="298" t="str">
        <f>IF(OR(P49="",Q49=""),"",計算!AM35)</f>
        <v/>
      </c>
      <c r="S49" s="315" t="str">
        <f>IF(K49="","",IF(ISNA(HLOOKUP(K49,計算!$AZ$1:$BI$4,4,FALSE)),"",HLOOKUP(K49,計算!$AZ$1:$BI$4,4,FALSE)))</f>
        <v/>
      </c>
      <c r="T49" s="299" t="str">
        <f>IF(O49="","",IF(COUNTIF(計算!$BM$2:$BM$201,地價差額試算!O49)&lt;&gt;1,"V",""))</f>
        <v/>
      </c>
      <c r="U49" s="323" t="str">
        <f t="shared" ca="1" si="13"/>
        <v/>
      </c>
      <c r="V49" s="316" t="str">
        <f ca="1">計算!BP35</f>
        <v/>
      </c>
      <c r="W49" s="315" t="str">
        <f t="shared" ca="1" si="16"/>
        <v/>
      </c>
      <c r="X49" s="315" t="str">
        <f t="shared" ca="1" si="17"/>
        <v/>
      </c>
      <c r="Y49" s="317" t="str">
        <f t="shared" ca="1" si="14"/>
        <v/>
      </c>
      <c r="Z49" s="318" t="str">
        <f t="shared" ca="1" si="15"/>
        <v/>
      </c>
      <c r="AA49" s="242"/>
    </row>
    <row r="50" spans="1:27">
      <c r="A50" s="233"/>
      <c r="B50" s="272"/>
      <c r="C50" s="287"/>
      <c r="D50" s="303" t="str">
        <f t="shared" si="11"/>
        <v/>
      </c>
      <c r="E50" s="242"/>
      <c r="F50" s="234"/>
      <c r="G50" s="243"/>
      <c r="H50" s="298" t="str">
        <f>IF(OR(F50="",G50=""),"",計算!H36)</f>
        <v/>
      </c>
      <c r="I50" s="299" t="str">
        <f>IF(A50="","",IF(ISNA(HLOOKUP(A50,計算!$U$1:$AD$4,4,FALSE)),"",HLOOKUP(A50,計算!$U$1:$AD$4,4,FALSE)))</f>
        <v/>
      </c>
      <c r="J50" s="246"/>
      <c r="K50" s="233"/>
      <c r="L50" s="272"/>
      <c r="M50" s="287"/>
      <c r="N50" s="303" t="str">
        <f t="shared" si="12"/>
        <v/>
      </c>
      <c r="O50" s="248"/>
      <c r="P50" s="234"/>
      <c r="Q50" s="243"/>
      <c r="R50" s="298" t="str">
        <f>IF(OR(P50="",Q50=""),"",計算!AM36)</f>
        <v/>
      </c>
      <c r="S50" s="315" t="str">
        <f>IF(K50="","",IF(ISNA(HLOOKUP(K50,計算!$AZ$1:$BI$4,4,FALSE)),"",HLOOKUP(K50,計算!$AZ$1:$BI$4,4,FALSE)))</f>
        <v/>
      </c>
      <c r="T50" s="299" t="str">
        <f>IF(O50="","",IF(COUNTIF(計算!$BM$2:$BM$201,地價差額試算!O50)&lt;&gt;1,"V",""))</f>
        <v/>
      </c>
      <c r="U50" s="323" t="str">
        <f t="shared" ca="1" si="13"/>
        <v/>
      </c>
      <c r="V50" s="316" t="str">
        <f ca="1">計算!BP36</f>
        <v/>
      </c>
      <c r="W50" s="315" t="str">
        <f t="shared" ca="1" si="16"/>
        <v/>
      </c>
      <c r="X50" s="315" t="str">
        <f t="shared" ca="1" si="17"/>
        <v/>
      </c>
      <c r="Y50" s="317" t="str">
        <f t="shared" ca="1" si="14"/>
        <v/>
      </c>
      <c r="Z50" s="318" t="str">
        <f t="shared" ca="1" si="15"/>
        <v/>
      </c>
      <c r="AA50" s="242"/>
    </row>
    <row r="51" spans="1:27">
      <c r="A51" s="233"/>
      <c r="B51" s="272"/>
      <c r="C51" s="287"/>
      <c r="D51" s="303" t="str">
        <f t="shared" si="11"/>
        <v/>
      </c>
      <c r="E51" s="242"/>
      <c r="F51" s="234"/>
      <c r="G51" s="243"/>
      <c r="H51" s="298" t="str">
        <f>IF(OR(F51="",G51=""),"",計算!H37)</f>
        <v/>
      </c>
      <c r="I51" s="299" t="str">
        <f>IF(A51="","",IF(ISNA(HLOOKUP(A51,計算!$U$1:$AD$4,4,FALSE)),"",HLOOKUP(A51,計算!$U$1:$AD$4,4,FALSE)))</f>
        <v/>
      </c>
      <c r="J51" s="246"/>
      <c r="K51" s="233"/>
      <c r="L51" s="272"/>
      <c r="M51" s="287"/>
      <c r="N51" s="303" t="str">
        <f t="shared" si="12"/>
        <v/>
      </c>
      <c r="O51" s="248"/>
      <c r="P51" s="234"/>
      <c r="Q51" s="243"/>
      <c r="R51" s="298" t="str">
        <f>IF(OR(P51="",Q51=""),"",計算!AM37)</f>
        <v/>
      </c>
      <c r="S51" s="315" t="str">
        <f>IF(K51="","",IF(ISNA(HLOOKUP(K51,計算!$AZ$1:$BI$4,4,FALSE)),"",HLOOKUP(K51,計算!$AZ$1:$BI$4,4,FALSE)))</f>
        <v/>
      </c>
      <c r="T51" s="299" t="str">
        <f>IF(O51="","",IF(COUNTIF(計算!$BM$2:$BM$201,地價差額試算!O51)&lt;&gt;1,"V",""))</f>
        <v/>
      </c>
      <c r="U51" s="323" t="str">
        <f t="shared" ca="1" si="13"/>
        <v/>
      </c>
      <c r="V51" s="316" t="str">
        <f ca="1">計算!BP37</f>
        <v/>
      </c>
      <c r="W51" s="315" t="str">
        <f t="shared" ca="1" si="16"/>
        <v/>
      </c>
      <c r="X51" s="315" t="str">
        <f t="shared" ca="1" si="17"/>
        <v/>
      </c>
      <c r="Y51" s="317" t="str">
        <f t="shared" ca="1" si="14"/>
        <v/>
      </c>
      <c r="Z51" s="318" t="str">
        <f t="shared" ca="1" si="15"/>
        <v/>
      </c>
      <c r="AA51" s="242"/>
    </row>
    <row r="52" spans="1:27">
      <c r="A52" s="233"/>
      <c r="B52" s="272"/>
      <c r="C52" s="287"/>
      <c r="D52" s="303" t="str">
        <f t="shared" si="11"/>
        <v/>
      </c>
      <c r="E52" s="242"/>
      <c r="F52" s="234"/>
      <c r="G52" s="243"/>
      <c r="H52" s="298" t="str">
        <f>IF(OR(F52="",G52=""),"",計算!H38)</f>
        <v/>
      </c>
      <c r="I52" s="299" t="str">
        <f>IF(A52="","",IF(ISNA(HLOOKUP(A52,計算!$U$1:$AD$4,4,FALSE)),"",HLOOKUP(A52,計算!$U$1:$AD$4,4,FALSE)))</f>
        <v/>
      </c>
      <c r="J52" s="246"/>
      <c r="K52" s="233"/>
      <c r="L52" s="272"/>
      <c r="M52" s="287"/>
      <c r="N52" s="303" t="str">
        <f t="shared" si="12"/>
        <v/>
      </c>
      <c r="O52" s="248"/>
      <c r="P52" s="234"/>
      <c r="Q52" s="243"/>
      <c r="R52" s="298" t="str">
        <f>IF(OR(P52="",Q52=""),"",計算!AM38)</f>
        <v/>
      </c>
      <c r="S52" s="315" t="str">
        <f>IF(K52="","",IF(ISNA(HLOOKUP(K52,計算!$AZ$1:$BI$4,4,FALSE)),"",HLOOKUP(K52,計算!$AZ$1:$BI$4,4,FALSE)))</f>
        <v/>
      </c>
      <c r="T52" s="299" t="str">
        <f>IF(O52="","",IF(COUNTIF(計算!$BM$2:$BM$201,地價差額試算!O52)&lt;&gt;1,"V",""))</f>
        <v/>
      </c>
      <c r="U52" s="323" t="str">
        <f t="shared" ca="1" si="13"/>
        <v/>
      </c>
      <c r="V52" s="316" t="str">
        <f ca="1">計算!BP38</f>
        <v/>
      </c>
      <c r="W52" s="315" t="str">
        <f t="shared" ca="1" si="16"/>
        <v/>
      </c>
      <c r="X52" s="315" t="str">
        <f t="shared" ca="1" si="17"/>
        <v/>
      </c>
      <c r="Y52" s="317" t="str">
        <f t="shared" ca="1" si="14"/>
        <v/>
      </c>
      <c r="Z52" s="318" t="str">
        <f t="shared" ca="1" si="15"/>
        <v/>
      </c>
      <c r="AA52" s="242"/>
    </row>
    <row r="53" spans="1:27">
      <c r="A53" s="233"/>
      <c r="B53" s="272"/>
      <c r="C53" s="287"/>
      <c r="D53" s="303" t="str">
        <f t="shared" si="11"/>
        <v/>
      </c>
      <c r="E53" s="242"/>
      <c r="F53" s="234"/>
      <c r="G53" s="243"/>
      <c r="H53" s="298" t="str">
        <f>IF(OR(F53="",G53=""),"",計算!H39)</f>
        <v/>
      </c>
      <c r="I53" s="299" t="str">
        <f>IF(A53="","",IF(ISNA(HLOOKUP(A53,計算!$U$1:$AD$4,4,FALSE)),"",HLOOKUP(A53,計算!$U$1:$AD$4,4,FALSE)))</f>
        <v/>
      </c>
      <c r="J53" s="246"/>
      <c r="K53" s="233"/>
      <c r="L53" s="272"/>
      <c r="M53" s="287"/>
      <c r="N53" s="303" t="str">
        <f t="shared" si="12"/>
        <v/>
      </c>
      <c r="O53" s="248"/>
      <c r="P53" s="234"/>
      <c r="Q53" s="243"/>
      <c r="R53" s="298" t="str">
        <f>IF(OR(P53="",Q53=""),"",計算!AM39)</f>
        <v/>
      </c>
      <c r="S53" s="315" t="str">
        <f>IF(K53="","",IF(ISNA(HLOOKUP(K53,計算!$AZ$1:$BI$4,4,FALSE)),"",HLOOKUP(K53,計算!$AZ$1:$BI$4,4,FALSE)))</f>
        <v/>
      </c>
      <c r="T53" s="299" t="str">
        <f>IF(O53="","",IF(COUNTIF(計算!$BM$2:$BM$201,地價差額試算!O53)&lt;&gt;1,"V",""))</f>
        <v/>
      </c>
      <c r="U53" s="323" t="str">
        <f t="shared" ca="1" si="13"/>
        <v/>
      </c>
      <c r="V53" s="316" t="str">
        <f ca="1">計算!BP39</f>
        <v/>
      </c>
      <c r="W53" s="315" t="str">
        <f t="shared" ca="1" si="16"/>
        <v/>
      </c>
      <c r="X53" s="315" t="str">
        <f t="shared" ca="1" si="17"/>
        <v/>
      </c>
      <c r="Y53" s="317" t="str">
        <f t="shared" ca="1" si="14"/>
        <v/>
      </c>
      <c r="Z53" s="318" t="str">
        <f t="shared" ca="1" si="15"/>
        <v/>
      </c>
      <c r="AA53" s="242"/>
    </row>
    <row r="54" spans="1:27">
      <c r="A54" s="233"/>
      <c r="B54" s="272"/>
      <c r="C54" s="287"/>
      <c r="D54" s="303" t="str">
        <f t="shared" si="11"/>
        <v/>
      </c>
      <c r="E54" s="242"/>
      <c r="F54" s="234"/>
      <c r="G54" s="243"/>
      <c r="H54" s="298" t="str">
        <f>IF(OR(F54="",G54=""),"",計算!H40)</f>
        <v/>
      </c>
      <c r="I54" s="299" t="str">
        <f>IF(A54="","",IF(ISNA(HLOOKUP(A54,計算!$U$1:$AD$4,4,FALSE)),"",HLOOKUP(A54,計算!$U$1:$AD$4,4,FALSE)))</f>
        <v/>
      </c>
      <c r="J54" s="246"/>
      <c r="K54" s="233"/>
      <c r="L54" s="272"/>
      <c r="M54" s="287"/>
      <c r="N54" s="303" t="str">
        <f t="shared" si="12"/>
        <v/>
      </c>
      <c r="O54" s="248"/>
      <c r="P54" s="234"/>
      <c r="Q54" s="243"/>
      <c r="R54" s="298" t="str">
        <f>IF(OR(P54="",Q54=""),"",計算!AM40)</f>
        <v/>
      </c>
      <c r="S54" s="315" t="str">
        <f>IF(K54="","",IF(ISNA(HLOOKUP(K54,計算!$AZ$1:$BI$4,4,FALSE)),"",HLOOKUP(K54,計算!$AZ$1:$BI$4,4,FALSE)))</f>
        <v/>
      </c>
      <c r="T54" s="299" t="str">
        <f>IF(O54="","",IF(COUNTIF(計算!$BM$2:$BM$201,地價差額試算!O54)&lt;&gt;1,"V",""))</f>
        <v/>
      </c>
      <c r="U54" s="323" t="str">
        <f t="shared" ca="1" si="13"/>
        <v/>
      </c>
      <c r="V54" s="316" t="str">
        <f ca="1">計算!BP40</f>
        <v/>
      </c>
      <c r="W54" s="315" t="str">
        <f t="shared" ca="1" si="16"/>
        <v/>
      </c>
      <c r="X54" s="315" t="str">
        <f t="shared" ca="1" si="17"/>
        <v/>
      </c>
      <c r="Y54" s="317" t="str">
        <f t="shared" ca="1" si="14"/>
        <v/>
      </c>
      <c r="Z54" s="318" t="str">
        <f t="shared" ca="1" si="15"/>
        <v/>
      </c>
      <c r="AA54" s="242"/>
    </row>
    <row r="55" spans="1:27">
      <c r="A55" s="233"/>
      <c r="B55" s="272"/>
      <c r="C55" s="287"/>
      <c r="D55" s="303" t="str">
        <f t="shared" si="11"/>
        <v/>
      </c>
      <c r="E55" s="242"/>
      <c r="F55" s="234"/>
      <c r="G55" s="243"/>
      <c r="H55" s="298" t="str">
        <f>IF(OR(F55="",G55=""),"",計算!H41)</f>
        <v/>
      </c>
      <c r="I55" s="299" t="str">
        <f>IF(A55="","",IF(ISNA(HLOOKUP(A55,計算!$U$1:$AD$4,4,FALSE)),"",HLOOKUP(A55,計算!$U$1:$AD$4,4,FALSE)))</f>
        <v/>
      </c>
      <c r="J55" s="246"/>
      <c r="K55" s="233"/>
      <c r="L55" s="272"/>
      <c r="M55" s="287"/>
      <c r="N55" s="303" t="str">
        <f t="shared" si="12"/>
        <v/>
      </c>
      <c r="O55" s="248"/>
      <c r="P55" s="234"/>
      <c r="Q55" s="243"/>
      <c r="R55" s="298" t="str">
        <f>IF(OR(P55="",Q55=""),"",計算!AM41)</f>
        <v/>
      </c>
      <c r="S55" s="315" t="str">
        <f>IF(K55="","",IF(ISNA(HLOOKUP(K55,計算!$AZ$1:$BI$4,4,FALSE)),"",HLOOKUP(K55,計算!$AZ$1:$BI$4,4,FALSE)))</f>
        <v/>
      </c>
      <c r="T55" s="299" t="str">
        <f>IF(O55="","",IF(COUNTIF(計算!$BM$2:$BM$201,地價差額試算!O55)&lt;&gt;1,"V",""))</f>
        <v/>
      </c>
      <c r="U55" s="323" t="str">
        <f t="shared" ca="1" si="13"/>
        <v/>
      </c>
      <c r="V55" s="316" t="str">
        <f ca="1">計算!BP41</f>
        <v/>
      </c>
      <c r="W55" s="315" t="str">
        <f t="shared" ca="1" si="16"/>
        <v/>
      </c>
      <c r="X55" s="315" t="str">
        <f t="shared" ca="1" si="17"/>
        <v/>
      </c>
      <c r="Y55" s="317" t="str">
        <f t="shared" ca="1" si="14"/>
        <v/>
      </c>
      <c r="Z55" s="318" t="str">
        <f t="shared" ca="1" si="15"/>
        <v/>
      </c>
      <c r="AA55" s="242"/>
    </row>
    <row r="56" spans="1:27">
      <c r="A56" s="233"/>
      <c r="B56" s="272"/>
      <c r="C56" s="287"/>
      <c r="D56" s="303" t="str">
        <f t="shared" si="11"/>
        <v/>
      </c>
      <c r="E56" s="242"/>
      <c r="F56" s="234"/>
      <c r="G56" s="243"/>
      <c r="H56" s="298" t="str">
        <f>IF(OR(F56="",G56=""),"",計算!H42)</f>
        <v/>
      </c>
      <c r="I56" s="299" t="str">
        <f>IF(A56="","",IF(ISNA(HLOOKUP(A56,計算!$U$1:$AD$4,4,FALSE)),"",HLOOKUP(A56,計算!$U$1:$AD$4,4,FALSE)))</f>
        <v/>
      </c>
      <c r="J56" s="246"/>
      <c r="K56" s="233"/>
      <c r="L56" s="272"/>
      <c r="M56" s="287"/>
      <c r="N56" s="303" t="str">
        <f t="shared" si="12"/>
        <v/>
      </c>
      <c r="O56" s="248"/>
      <c r="P56" s="234"/>
      <c r="Q56" s="243"/>
      <c r="R56" s="298" t="str">
        <f>IF(OR(P56="",Q56=""),"",計算!AM42)</f>
        <v/>
      </c>
      <c r="S56" s="315" t="str">
        <f>IF(K56="","",IF(ISNA(HLOOKUP(K56,計算!$AZ$1:$BI$4,4,FALSE)),"",HLOOKUP(K56,計算!$AZ$1:$BI$4,4,FALSE)))</f>
        <v/>
      </c>
      <c r="T56" s="299" t="str">
        <f>IF(O56="","",IF(COUNTIF(計算!$BM$2:$BM$201,地價差額試算!O56)&lt;&gt;1,"V",""))</f>
        <v/>
      </c>
      <c r="U56" s="323" t="str">
        <f t="shared" ca="1" si="13"/>
        <v/>
      </c>
      <c r="V56" s="316" t="str">
        <f ca="1">計算!BP42</f>
        <v/>
      </c>
      <c r="W56" s="315" t="str">
        <f t="shared" ca="1" si="16"/>
        <v/>
      </c>
      <c r="X56" s="315" t="str">
        <f t="shared" ca="1" si="17"/>
        <v/>
      </c>
      <c r="Y56" s="317" t="str">
        <f t="shared" ca="1" si="14"/>
        <v/>
      </c>
      <c r="Z56" s="318" t="str">
        <f t="shared" ca="1" si="15"/>
        <v/>
      </c>
      <c r="AA56" s="242"/>
    </row>
    <row r="57" spans="1:27">
      <c r="A57" s="233"/>
      <c r="B57" s="272"/>
      <c r="C57" s="287"/>
      <c r="D57" s="303" t="str">
        <f t="shared" si="11"/>
        <v/>
      </c>
      <c r="E57" s="242"/>
      <c r="F57" s="234"/>
      <c r="G57" s="243"/>
      <c r="H57" s="298" t="str">
        <f>IF(OR(F57="",G57=""),"",計算!H43)</f>
        <v/>
      </c>
      <c r="I57" s="299" t="str">
        <f>IF(A57="","",IF(ISNA(HLOOKUP(A57,計算!$U$1:$AD$4,4,FALSE)),"",HLOOKUP(A57,計算!$U$1:$AD$4,4,FALSE)))</f>
        <v/>
      </c>
      <c r="J57" s="246"/>
      <c r="K57" s="233"/>
      <c r="L57" s="272"/>
      <c r="M57" s="287"/>
      <c r="N57" s="303" t="str">
        <f t="shared" si="12"/>
        <v/>
      </c>
      <c r="O57" s="248"/>
      <c r="P57" s="234"/>
      <c r="Q57" s="243"/>
      <c r="R57" s="298" t="str">
        <f>IF(OR(P57="",Q57=""),"",計算!AM43)</f>
        <v/>
      </c>
      <c r="S57" s="315" t="str">
        <f>IF(K57="","",IF(ISNA(HLOOKUP(K57,計算!$AZ$1:$BI$4,4,FALSE)),"",HLOOKUP(K57,計算!$AZ$1:$BI$4,4,FALSE)))</f>
        <v/>
      </c>
      <c r="T57" s="299" t="str">
        <f>IF(O57="","",IF(COUNTIF(計算!$BM$2:$BM$201,地價差額試算!O57)&lt;&gt;1,"V",""))</f>
        <v/>
      </c>
      <c r="U57" s="323" t="str">
        <f t="shared" ca="1" si="13"/>
        <v/>
      </c>
      <c r="V57" s="316" t="str">
        <f ca="1">計算!BP43</f>
        <v/>
      </c>
      <c r="W57" s="315" t="str">
        <f t="shared" ca="1" si="16"/>
        <v/>
      </c>
      <c r="X57" s="315" t="str">
        <f t="shared" ca="1" si="17"/>
        <v/>
      </c>
      <c r="Y57" s="317" t="str">
        <f t="shared" ca="1" si="14"/>
        <v/>
      </c>
      <c r="Z57" s="318" t="str">
        <f t="shared" ca="1" si="15"/>
        <v/>
      </c>
      <c r="AA57" s="242"/>
    </row>
    <row r="58" spans="1:27">
      <c r="A58" s="233"/>
      <c r="B58" s="272"/>
      <c r="C58" s="287"/>
      <c r="D58" s="303" t="str">
        <f t="shared" si="11"/>
        <v/>
      </c>
      <c r="E58" s="242"/>
      <c r="F58" s="234"/>
      <c r="G58" s="243"/>
      <c r="H58" s="298" t="str">
        <f>IF(OR(F58="",G58=""),"",計算!H44)</f>
        <v/>
      </c>
      <c r="I58" s="299" t="str">
        <f>IF(A58="","",IF(ISNA(HLOOKUP(A58,計算!$U$1:$AD$4,4,FALSE)),"",HLOOKUP(A58,計算!$U$1:$AD$4,4,FALSE)))</f>
        <v/>
      </c>
      <c r="J58" s="246"/>
      <c r="K58" s="233"/>
      <c r="L58" s="272"/>
      <c r="M58" s="287"/>
      <c r="N58" s="303" t="str">
        <f t="shared" si="12"/>
        <v/>
      </c>
      <c r="O58" s="248"/>
      <c r="P58" s="234"/>
      <c r="Q58" s="243"/>
      <c r="R58" s="298" t="str">
        <f>IF(OR(P58="",Q58=""),"",計算!AM44)</f>
        <v/>
      </c>
      <c r="S58" s="315" t="str">
        <f>IF(K58="","",IF(ISNA(HLOOKUP(K58,計算!$AZ$1:$BI$4,4,FALSE)),"",HLOOKUP(K58,計算!$AZ$1:$BI$4,4,FALSE)))</f>
        <v/>
      </c>
      <c r="T58" s="299" t="str">
        <f>IF(O58="","",IF(COUNTIF(計算!$BM$2:$BM$201,地價差額試算!O58)&lt;&gt;1,"V",""))</f>
        <v/>
      </c>
      <c r="U58" s="323" t="str">
        <f t="shared" ca="1" si="13"/>
        <v/>
      </c>
      <c r="V58" s="316" t="str">
        <f ca="1">計算!BP44</f>
        <v/>
      </c>
      <c r="W58" s="315" t="str">
        <f t="shared" ca="1" si="16"/>
        <v/>
      </c>
      <c r="X58" s="315" t="str">
        <f t="shared" ca="1" si="17"/>
        <v/>
      </c>
      <c r="Y58" s="317" t="str">
        <f t="shared" ca="1" si="14"/>
        <v/>
      </c>
      <c r="Z58" s="318" t="str">
        <f t="shared" ca="1" si="15"/>
        <v/>
      </c>
      <c r="AA58" s="242"/>
    </row>
    <row r="59" spans="1:27">
      <c r="A59" s="233"/>
      <c r="B59" s="272"/>
      <c r="C59" s="287"/>
      <c r="D59" s="303" t="str">
        <f t="shared" si="11"/>
        <v/>
      </c>
      <c r="E59" s="242"/>
      <c r="F59" s="234"/>
      <c r="G59" s="243"/>
      <c r="H59" s="298" t="str">
        <f>IF(OR(F59="",G59=""),"",計算!H45)</f>
        <v/>
      </c>
      <c r="I59" s="299" t="str">
        <f>IF(A59="","",IF(ISNA(HLOOKUP(A59,計算!$U$1:$AD$4,4,FALSE)),"",HLOOKUP(A59,計算!$U$1:$AD$4,4,FALSE)))</f>
        <v/>
      </c>
      <c r="J59" s="246"/>
      <c r="K59" s="233"/>
      <c r="L59" s="272"/>
      <c r="M59" s="287"/>
      <c r="N59" s="303" t="str">
        <f t="shared" si="12"/>
        <v/>
      </c>
      <c r="O59" s="248"/>
      <c r="P59" s="234"/>
      <c r="Q59" s="243"/>
      <c r="R59" s="298" t="str">
        <f>IF(OR(P59="",Q59=""),"",計算!AM45)</f>
        <v/>
      </c>
      <c r="S59" s="315" t="str">
        <f>IF(K59="","",IF(ISNA(HLOOKUP(K59,計算!$AZ$1:$BI$4,4,FALSE)),"",HLOOKUP(K59,計算!$AZ$1:$BI$4,4,FALSE)))</f>
        <v/>
      </c>
      <c r="T59" s="299" t="str">
        <f>IF(O59="","",IF(COUNTIF(計算!$BM$2:$BM$201,地價差額試算!O59)&lt;&gt;1,"V",""))</f>
        <v/>
      </c>
      <c r="U59" s="323" t="str">
        <f t="shared" ca="1" si="13"/>
        <v/>
      </c>
      <c r="V59" s="316" t="str">
        <f ca="1">計算!BP45</f>
        <v/>
      </c>
      <c r="W59" s="315" t="str">
        <f t="shared" ca="1" si="16"/>
        <v/>
      </c>
      <c r="X59" s="315" t="str">
        <f t="shared" ca="1" si="17"/>
        <v/>
      </c>
      <c r="Y59" s="317" t="str">
        <f t="shared" ca="1" si="14"/>
        <v/>
      </c>
      <c r="Z59" s="318" t="str">
        <f t="shared" ca="1" si="15"/>
        <v/>
      </c>
      <c r="AA59" s="242"/>
    </row>
    <row r="60" spans="1:27">
      <c r="A60" s="233"/>
      <c r="B60" s="272"/>
      <c r="C60" s="287"/>
      <c r="D60" s="303" t="str">
        <f t="shared" si="11"/>
        <v/>
      </c>
      <c r="E60" s="242"/>
      <c r="F60" s="234"/>
      <c r="G60" s="243"/>
      <c r="H60" s="298" t="str">
        <f>IF(OR(F60="",G60=""),"",計算!H46)</f>
        <v/>
      </c>
      <c r="I60" s="299" t="str">
        <f>IF(A60="","",IF(ISNA(HLOOKUP(A60,計算!$U$1:$AD$4,4,FALSE)),"",HLOOKUP(A60,計算!$U$1:$AD$4,4,FALSE)))</f>
        <v/>
      </c>
      <c r="J60" s="246"/>
      <c r="K60" s="233"/>
      <c r="L60" s="272"/>
      <c r="M60" s="287"/>
      <c r="N60" s="303" t="str">
        <f t="shared" si="12"/>
        <v/>
      </c>
      <c r="O60" s="248"/>
      <c r="P60" s="234"/>
      <c r="Q60" s="243"/>
      <c r="R60" s="298" t="str">
        <f>IF(OR(P60="",Q60=""),"",計算!AM46)</f>
        <v/>
      </c>
      <c r="S60" s="315" t="str">
        <f>IF(K60="","",IF(ISNA(HLOOKUP(K60,計算!$AZ$1:$BI$4,4,FALSE)),"",HLOOKUP(K60,計算!$AZ$1:$BI$4,4,FALSE)))</f>
        <v/>
      </c>
      <c r="T60" s="299" t="str">
        <f>IF(O60="","",IF(COUNTIF(計算!$BM$2:$BM$201,地價差額試算!O60)&lt;&gt;1,"V",""))</f>
        <v/>
      </c>
      <c r="U60" s="323" t="str">
        <f t="shared" ca="1" si="13"/>
        <v/>
      </c>
      <c r="V60" s="316" t="str">
        <f ca="1">計算!BP46</f>
        <v/>
      </c>
      <c r="W60" s="315" t="str">
        <f t="shared" ca="1" si="16"/>
        <v/>
      </c>
      <c r="X60" s="315" t="str">
        <f t="shared" ca="1" si="17"/>
        <v/>
      </c>
      <c r="Y60" s="317" t="str">
        <f t="shared" ca="1" si="14"/>
        <v/>
      </c>
      <c r="Z60" s="318" t="str">
        <f t="shared" ca="1" si="15"/>
        <v/>
      </c>
      <c r="AA60" s="242"/>
    </row>
    <row r="61" spans="1:27">
      <c r="A61" s="233"/>
      <c r="B61" s="272"/>
      <c r="C61" s="287"/>
      <c r="D61" s="303" t="str">
        <f t="shared" si="11"/>
        <v/>
      </c>
      <c r="E61" s="242"/>
      <c r="F61" s="234"/>
      <c r="G61" s="243"/>
      <c r="H61" s="298" t="str">
        <f>IF(OR(F61="",G61=""),"",計算!H47)</f>
        <v/>
      </c>
      <c r="I61" s="299" t="str">
        <f>IF(A61="","",IF(ISNA(HLOOKUP(A61,計算!$U$1:$AD$4,4,FALSE)),"",HLOOKUP(A61,計算!$U$1:$AD$4,4,FALSE)))</f>
        <v/>
      </c>
      <c r="J61" s="246"/>
      <c r="K61" s="233"/>
      <c r="L61" s="272"/>
      <c r="M61" s="287"/>
      <c r="N61" s="303" t="str">
        <f t="shared" si="12"/>
        <v/>
      </c>
      <c r="O61" s="248"/>
      <c r="P61" s="234"/>
      <c r="Q61" s="243"/>
      <c r="R61" s="298" t="str">
        <f>IF(OR(P61="",Q61=""),"",計算!AM47)</f>
        <v/>
      </c>
      <c r="S61" s="315" t="str">
        <f>IF(K61="","",IF(ISNA(HLOOKUP(K61,計算!$AZ$1:$BI$4,4,FALSE)),"",HLOOKUP(K61,計算!$AZ$1:$BI$4,4,FALSE)))</f>
        <v/>
      </c>
      <c r="T61" s="299" t="str">
        <f>IF(O61="","",IF(COUNTIF(計算!$BM$2:$BM$201,地價差額試算!O61)&lt;&gt;1,"V",""))</f>
        <v/>
      </c>
      <c r="U61" s="323" t="str">
        <f t="shared" ca="1" si="13"/>
        <v/>
      </c>
      <c r="V61" s="316" t="str">
        <f ca="1">計算!BP47</f>
        <v/>
      </c>
      <c r="W61" s="315" t="str">
        <f t="shared" ca="1" si="16"/>
        <v/>
      </c>
      <c r="X61" s="315" t="str">
        <f t="shared" ca="1" si="17"/>
        <v/>
      </c>
      <c r="Y61" s="317" t="str">
        <f t="shared" ca="1" si="14"/>
        <v/>
      </c>
      <c r="Z61" s="318" t="str">
        <f t="shared" ca="1" si="15"/>
        <v/>
      </c>
      <c r="AA61" s="242"/>
    </row>
    <row r="62" spans="1:27">
      <c r="A62" s="233"/>
      <c r="B62" s="272"/>
      <c r="C62" s="287"/>
      <c r="D62" s="303" t="str">
        <f t="shared" si="11"/>
        <v/>
      </c>
      <c r="E62" s="242"/>
      <c r="F62" s="234"/>
      <c r="G62" s="243"/>
      <c r="H62" s="298" t="str">
        <f>IF(OR(F62="",G62=""),"",計算!H48)</f>
        <v/>
      </c>
      <c r="I62" s="299" t="str">
        <f>IF(A62="","",IF(ISNA(HLOOKUP(A62,計算!$U$1:$AD$4,4,FALSE)),"",HLOOKUP(A62,計算!$U$1:$AD$4,4,FALSE)))</f>
        <v/>
      </c>
      <c r="J62" s="246"/>
      <c r="K62" s="233"/>
      <c r="L62" s="272"/>
      <c r="M62" s="287"/>
      <c r="N62" s="303" t="str">
        <f t="shared" si="12"/>
        <v/>
      </c>
      <c r="O62" s="248"/>
      <c r="P62" s="234"/>
      <c r="Q62" s="243"/>
      <c r="R62" s="298" t="str">
        <f>IF(OR(P62="",Q62=""),"",計算!AM48)</f>
        <v/>
      </c>
      <c r="S62" s="315" t="str">
        <f>IF(K62="","",IF(ISNA(HLOOKUP(K62,計算!$AZ$1:$BI$4,4,FALSE)),"",HLOOKUP(K62,計算!$AZ$1:$BI$4,4,FALSE)))</f>
        <v/>
      </c>
      <c r="T62" s="299" t="str">
        <f>IF(O62="","",IF(COUNTIF(計算!$BM$2:$BM$201,地價差額試算!O62)&lt;&gt;1,"V",""))</f>
        <v/>
      </c>
      <c r="U62" s="323" t="str">
        <f t="shared" ca="1" si="13"/>
        <v/>
      </c>
      <c r="V62" s="316" t="str">
        <f ca="1">計算!BP48</f>
        <v/>
      </c>
      <c r="W62" s="315" t="str">
        <f t="shared" ca="1" si="16"/>
        <v/>
      </c>
      <c r="X62" s="315" t="str">
        <f t="shared" ca="1" si="17"/>
        <v/>
      </c>
      <c r="Y62" s="317" t="str">
        <f t="shared" ca="1" si="14"/>
        <v/>
      </c>
      <c r="Z62" s="318" t="str">
        <f t="shared" ca="1" si="15"/>
        <v/>
      </c>
      <c r="AA62" s="242"/>
    </row>
    <row r="63" spans="1:27">
      <c r="A63" s="233"/>
      <c r="B63" s="272"/>
      <c r="C63" s="287"/>
      <c r="D63" s="303" t="str">
        <f t="shared" si="11"/>
        <v/>
      </c>
      <c r="E63" s="242"/>
      <c r="F63" s="234"/>
      <c r="G63" s="243"/>
      <c r="H63" s="298" t="str">
        <f>IF(OR(F63="",G63=""),"",計算!H49)</f>
        <v/>
      </c>
      <c r="I63" s="299" t="str">
        <f>IF(A63="","",IF(ISNA(HLOOKUP(A63,計算!$U$1:$AD$4,4,FALSE)),"",HLOOKUP(A63,計算!$U$1:$AD$4,4,FALSE)))</f>
        <v/>
      </c>
      <c r="J63" s="246"/>
      <c r="K63" s="233"/>
      <c r="L63" s="272"/>
      <c r="M63" s="287"/>
      <c r="N63" s="303" t="str">
        <f t="shared" si="12"/>
        <v/>
      </c>
      <c r="O63" s="248"/>
      <c r="P63" s="234"/>
      <c r="Q63" s="243"/>
      <c r="R63" s="298" t="str">
        <f>IF(OR(P63="",Q63=""),"",計算!AM49)</f>
        <v/>
      </c>
      <c r="S63" s="315" t="str">
        <f>IF(K63="","",IF(ISNA(HLOOKUP(K63,計算!$AZ$1:$BI$4,4,FALSE)),"",HLOOKUP(K63,計算!$AZ$1:$BI$4,4,FALSE)))</f>
        <v/>
      </c>
      <c r="T63" s="299" t="str">
        <f>IF(O63="","",IF(COUNTIF(計算!$BM$2:$BM$201,地價差額試算!O63)&lt;&gt;1,"V",""))</f>
        <v/>
      </c>
      <c r="U63" s="323" t="str">
        <f t="shared" ca="1" si="13"/>
        <v/>
      </c>
      <c r="V63" s="316" t="str">
        <f ca="1">計算!BP49</f>
        <v/>
      </c>
      <c r="W63" s="315" t="str">
        <f t="shared" ca="1" si="16"/>
        <v/>
      </c>
      <c r="X63" s="315" t="str">
        <f t="shared" ca="1" si="17"/>
        <v/>
      </c>
      <c r="Y63" s="317" t="str">
        <f t="shared" ca="1" si="14"/>
        <v/>
      </c>
      <c r="Z63" s="318" t="str">
        <f t="shared" ca="1" si="15"/>
        <v/>
      </c>
      <c r="AA63" s="242"/>
    </row>
    <row r="64" spans="1:27">
      <c r="A64" s="233"/>
      <c r="B64" s="272"/>
      <c r="C64" s="287"/>
      <c r="D64" s="303" t="str">
        <f t="shared" si="11"/>
        <v/>
      </c>
      <c r="E64" s="242"/>
      <c r="F64" s="234"/>
      <c r="G64" s="243"/>
      <c r="H64" s="298" t="str">
        <f>IF(OR(F64="",G64=""),"",計算!H50)</f>
        <v/>
      </c>
      <c r="I64" s="299" t="str">
        <f>IF(A64="","",IF(ISNA(HLOOKUP(A64,計算!$U$1:$AD$4,4,FALSE)),"",HLOOKUP(A64,計算!$U$1:$AD$4,4,FALSE)))</f>
        <v/>
      </c>
      <c r="J64" s="246"/>
      <c r="K64" s="233"/>
      <c r="L64" s="272"/>
      <c r="M64" s="287"/>
      <c r="N64" s="303" t="str">
        <f t="shared" si="12"/>
        <v/>
      </c>
      <c r="O64" s="248"/>
      <c r="P64" s="234"/>
      <c r="Q64" s="243"/>
      <c r="R64" s="298" t="str">
        <f>IF(OR(P64="",Q64=""),"",計算!AM50)</f>
        <v/>
      </c>
      <c r="S64" s="315" t="str">
        <f>IF(K64="","",IF(ISNA(HLOOKUP(K64,計算!$AZ$1:$BI$4,4,FALSE)),"",HLOOKUP(K64,計算!$AZ$1:$BI$4,4,FALSE)))</f>
        <v/>
      </c>
      <c r="T64" s="299" t="str">
        <f>IF(O64="","",IF(COUNTIF(計算!$BM$2:$BM$201,地價差額試算!O64)&lt;&gt;1,"V",""))</f>
        <v/>
      </c>
      <c r="U64" s="323" t="str">
        <f t="shared" ca="1" si="13"/>
        <v/>
      </c>
      <c r="V64" s="316" t="str">
        <f ca="1">計算!BP50</f>
        <v/>
      </c>
      <c r="W64" s="315" t="str">
        <f t="shared" ca="1" si="16"/>
        <v/>
      </c>
      <c r="X64" s="315" t="str">
        <f t="shared" ca="1" si="17"/>
        <v/>
      </c>
      <c r="Y64" s="317" t="str">
        <f t="shared" ca="1" si="14"/>
        <v/>
      </c>
      <c r="Z64" s="318" t="str">
        <f t="shared" ca="1" si="15"/>
        <v/>
      </c>
      <c r="AA64" s="242"/>
    </row>
    <row r="65" spans="1:27">
      <c r="A65" s="233"/>
      <c r="B65" s="272"/>
      <c r="C65" s="287"/>
      <c r="D65" s="303" t="str">
        <f t="shared" si="11"/>
        <v/>
      </c>
      <c r="E65" s="242"/>
      <c r="F65" s="234"/>
      <c r="G65" s="243"/>
      <c r="H65" s="298" t="str">
        <f>IF(OR(F65="",G65=""),"",計算!H51)</f>
        <v/>
      </c>
      <c r="I65" s="299" t="str">
        <f>IF(A65="","",IF(ISNA(HLOOKUP(A65,計算!$U$1:$AD$4,4,FALSE)),"",HLOOKUP(A65,計算!$U$1:$AD$4,4,FALSE)))</f>
        <v/>
      </c>
      <c r="J65" s="246"/>
      <c r="K65" s="233"/>
      <c r="L65" s="272"/>
      <c r="M65" s="287"/>
      <c r="N65" s="303" t="str">
        <f t="shared" si="12"/>
        <v/>
      </c>
      <c r="O65" s="248"/>
      <c r="P65" s="234"/>
      <c r="Q65" s="243"/>
      <c r="R65" s="298" t="str">
        <f>IF(OR(P65="",Q65=""),"",計算!AM51)</f>
        <v/>
      </c>
      <c r="S65" s="315" t="str">
        <f>IF(K65="","",IF(ISNA(HLOOKUP(K65,計算!$AZ$1:$BI$4,4,FALSE)),"",HLOOKUP(K65,計算!$AZ$1:$BI$4,4,FALSE)))</f>
        <v/>
      </c>
      <c r="T65" s="299" t="str">
        <f>IF(O65="","",IF(COUNTIF(計算!$BM$2:$BM$201,地價差額試算!O65)&lt;&gt;1,"V",""))</f>
        <v/>
      </c>
      <c r="U65" s="323" t="str">
        <f t="shared" ca="1" si="13"/>
        <v/>
      </c>
      <c r="V65" s="316" t="str">
        <f ca="1">計算!BP51</f>
        <v/>
      </c>
      <c r="W65" s="315" t="str">
        <f t="shared" ca="1" si="16"/>
        <v/>
      </c>
      <c r="X65" s="315" t="str">
        <f t="shared" ca="1" si="17"/>
        <v/>
      </c>
      <c r="Y65" s="317" t="str">
        <f t="shared" ca="1" si="14"/>
        <v/>
      </c>
      <c r="Z65" s="318" t="str">
        <f t="shared" ca="1" si="15"/>
        <v/>
      </c>
      <c r="AA65" s="242"/>
    </row>
    <row r="66" spans="1:27">
      <c r="A66" s="233"/>
      <c r="B66" s="272"/>
      <c r="C66" s="287"/>
      <c r="D66" s="303" t="str">
        <f t="shared" si="11"/>
        <v/>
      </c>
      <c r="E66" s="242"/>
      <c r="F66" s="234"/>
      <c r="G66" s="243"/>
      <c r="H66" s="298" t="str">
        <f>IF(OR(F66="",G66=""),"",計算!H52)</f>
        <v/>
      </c>
      <c r="I66" s="299" t="str">
        <f>IF(A66="","",IF(ISNA(HLOOKUP(A66,計算!$U$1:$AD$4,4,FALSE)),"",HLOOKUP(A66,計算!$U$1:$AD$4,4,FALSE)))</f>
        <v/>
      </c>
      <c r="J66" s="246"/>
      <c r="K66" s="233"/>
      <c r="L66" s="272"/>
      <c r="M66" s="287"/>
      <c r="N66" s="303" t="str">
        <f t="shared" si="12"/>
        <v/>
      </c>
      <c r="O66" s="248"/>
      <c r="P66" s="234"/>
      <c r="Q66" s="243"/>
      <c r="R66" s="298" t="str">
        <f>IF(OR(P66="",Q66=""),"",計算!AM52)</f>
        <v/>
      </c>
      <c r="S66" s="315" t="str">
        <f>IF(K66="","",IF(ISNA(HLOOKUP(K66,計算!$AZ$1:$BI$4,4,FALSE)),"",HLOOKUP(K66,計算!$AZ$1:$BI$4,4,FALSE)))</f>
        <v/>
      </c>
      <c r="T66" s="299" t="str">
        <f>IF(O66="","",IF(COUNTIF(計算!$BM$2:$BM$201,地價差額試算!O66)&lt;&gt;1,"V",""))</f>
        <v/>
      </c>
      <c r="U66" s="323" t="str">
        <f t="shared" ca="1" si="13"/>
        <v/>
      </c>
      <c r="V66" s="316" t="str">
        <f ca="1">計算!BP52</f>
        <v/>
      </c>
      <c r="W66" s="315" t="str">
        <f t="shared" ca="1" si="16"/>
        <v/>
      </c>
      <c r="X66" s="315" t="str">
        <f t="shared" ca="1" si="17"/>
        <v/>
      </c>
      <c r="Y66" s="317" t="str">
        <f t="shared" ca="1" si="14"/>
        <v/>
      </c>
      <c r="Z66" s="318" t="str">
        <f t="shared" ca="1" si="15"/>
        <v/>
      </c>
      <c r="AA66" s="242"/>
    </row>
    <row r="67" spans="1:27">
      <c r="A67" s="233"/>
      <c r="B67" s="272"/>
      <c r="C67" s="287"/>
      <c r="D67" s="303" t="str">
        <f t="shared" si="11"/>
        <v/>
      </c>
      <c r="E67" s="242"/>
      <c r="F67" s="234"/>
      <c r="G67" s="243"/>
      <c r="H67" s="298" t="str">
        <f>IF(OR(F67="",G67=""),"",計算!H53)</f>
        <v/>
      </c>
      <c r="I67" s="299" t="str">
        <f>IF(A67="","",IF(ISNA(HLOOKUP(A67,計算!$U$1:$AD$4,4,FALSE)),"",HLOOKUP(A67,計算!$U$1:$AD$4,4,FALSE)))</f>
        <v/>
      </c>
      <c r="J67" s="246"/>
      <c r="K67" s="233"/>
      <c r="L67" s="272"/>
      <c r="M67" s="287"/>
      <c r="N67" s="303" t="str">
        <f t="shared" si="12"/>
        <v/>
      </c>
      <c r="O67" s="248"/>
      <c r="P67" s="234"/>
      <c r="Q67" s="243"/>
      <c r="R67" s="298" t="str">
        <f>IF(OR(P67="",Q67=""),"",計算!AM53)</f>
        <v/>
      </c>
      <c r="S67" s="315" t="str">
        <f>IF(K67="","",IF(ISNA(HLOOKUP(K67,計算!$AZ$1:$BI$4,4,FALSE)),"",HLOOKUP(K67,計算!$AZ$1:$BI$4,4,FALSE)))</f>
        <v/>
      </c>
      <c r="T67" s="299" t="str">
        <f>IF(O67="","",IF(COUNTIF(計算!$BM$2:$BM$201,地價差額試算!O67)&lt;&gt;1,"V",""))</f>
        <v/>
      </c>
      <c r="U67" s="323" t="str">
        <f t="shared" ca="1" si="13"/>
        <v/>
      </c>
      <c r="V67" s="316" t="str">
        <f ca="1">計算!BP53</f>
        <v/>
      </c>
      <c r="W67" s="315" t="str">
        <f t="shared" ca="1" si="16"/>
        <v/>
      </c>
      <c r="X67" s="315" t="str">
        <f t="shared" ca="1" si="17"/>
        <v/>
      </c>
      <c r="Y67" s="317" t="str">
        <f t="shared" ca="1" si="14"/>
        <v/>
      </c>
      <c r="Z67" s="318" t="str">
        <f t="shared" ca="1" si="15"/>
        <v/>
      </c>
      <c r="AA67" s="242"/>
    </row>
    <row r="68" spans="1:27">
      <c r="A68" s="233"/>
      <c r="B68" s="272"/>
      <c r="C68" s="287"/>
      <c r="D68" s="303" t="str">
        <f t="shared" si="11"/>
        <v/>
      </c>
      <c r="E68" s="242"/>
      <c r="F68" s="234"/>
      <c r="G68" s="243"/>
      <c r="H68" s="298" t="str">
        <f>IF(OR(F68="",G68=""),"",計算!H54)</f>
        <v/>
      </c>
      <c r="I68" s="299" t="str">
        <f>IF(A68="","",IF(ISNA(HLOOKUP(A68,計算!$U$1:$AD$4,4,FALSE)),"",HLOOKUP(A68,計算!$U$1:$AD$4,4,FALSE)))</f>
        <v/>
      </c>
      <c r="J68" s="246"/>
      <c r="K68" s="233"/>
      <c r="L68" s="272"/>
      <c r="M68" s="287"/>
      <c r="N68" s="303" t="str">
        <f t="shared" si="12"/>
        <v/>
      </c>
      <c r="O68" s="248"/>
      <c r="P68" s="234"/>
      <c r="Q68" s="243"/>
      <c r="R68" s="298" t="str">
        <f>IF(OR(P68="",Q68=""),"",計算!AM54)</f>
        <v/>
      </c>
      <c r="S68" s="315" t="str">
        <f>IF(K68="","",IF(ISNA(HLOOKUP(K68,計算!$AZ$1:$BI$4,4,FALSE)),"",HLOOKUP(K68,計算!$AZ$1:$BI$4,4,FALSE)))</f>
        <v/>
      </c>
      <c r="T68" s="299" t="str">
        <f>IF(O68="","",IF(COUNTIF(計算!$BM$2:$BM$201,地價差額試算!O68)&lt;&gt;1,"V",""))</f>
        <v/>
      </c>
      <c r="U68" s="323" t="str">
        <f t="shared" ca="1" si="13"/>
        <v/>
      </c>
      <c r="V68" s="316" t="str">
        <f ca="1">計算!BP54</f>
        <v/>
      </c>
      <c r="W68" s="315" t="str">
        <f t="shared" ca="1" si="16"/>
        <v/>
      </c>
      <c r="X68" s="315" t="str">
        <f t="shared" ca="1" si="17"/>
        <v/>
      </c>
      <c r="Y68" s="317" t="str">
        <f t="shared" ca="1" si="14"/>
        <v/>
      </c>
      <c r="Z68" s="318" t="str">
        <f t="shared" ca="1" si="15"/>
        <v/>
      </c>
      <c r="AA68" s="242"/>
    </row>
    <row r="69" spans="1:27">
      <c r="A69" s="233"/>
      <c r="B69" s="272"/>
      <c r="C69" s="287"/>
      <c r="D69" s="303" t="str">
        <f t="shared" si="11"/>
        <v/>
      </c>
      <c r="E69" s="242"/>
      <c r="F69" s="234"/>
      <c r="G69" s="243"/>
      <c r="H69" s="298" t="str">
        <f>IF(OR(F69="",G69=""),"",計算!H55)</f>
        <v/>
      </c>
      <c r="I69" s="299" t="str">
        <f>IF(A69="","",IF(ISNA(HLOOKUP(A69,計算!$U$1:$AD$4,4,FALSE)),"",HLOOKUP(A69,計算!$U$1:$AD$4,4,FALSE)))</f>
        <v/>
      </c>
      <c r="J69" s="246"/>
      <c r="K69" s="233"/>
      <c r="L69" s="272"/>
      <c r="M69" s="287"/>
      <c r="N69" s="303" t="str">
        <f t="shared" si="12"/>
        <v/>
      </c>
      <c r="O69" s="248"/>
      <c r="P69" s="234"/>
      <c r="Q69" s="243"/>
      <c r="R69" s="298" t="str">
        <f>IF(OR(P69="",Q69=""),"",計算!AM55)</f>
        <v/>
      </c>
      <c r="S69" s="315" t="str">
        <f>IF(K69="","",IF(ISNA(HLOOKUP(K69,計算!$AZ$1:$BI$4,4,FALSE)),"",HLOOKUP(K69,計算!$AZ$1:$BI$4,4,FALSE)))</f>
        <v/>
      </c>
      <c r="T69" s="299" t="str">
        <f>IF(O69="","",IF(COUNTIF(計算!$BM$2:$BM$201,地價差額試算!O69)&lt;&gt;1,"V",""))</f>
        <v/>
      </c>
      <c r="U69" s="323" t="str">
        <f t="shared" ca="1" si="13"/>
        <v/>
      </c>
      <c r="V69" s="316" t="str">
        <f ca="1">計算!BP55</f>
        <v/>
      </c>
      <c r="W69" s="315" t="str">
        <f t="shared" ca="1" si="16"/>
        <v/>
      </c>
      <c r="X69" s="315" t="str">
        <f t="shared" ca="1" si="17"/>
        <v/>
      </c>
      <c r="Y69" s="317" t="str">
        <f t="shared" ca="1" si="14"/>
        <v/>
      </c>
      <c r="Z69" s="318" t="str">
        <f t="shared" ca="1" si="15"/>
        <v/>
      </c>
      <c r="AA69" s="242"/>
    </row>
    <row r="70" spans="1:27">
      <c r="A70" s="233"/>
      <c r="B70" s="272"/>
      <c r="C70" s="287"/>
      <c r="D70" s="303" t="str">
        <f t="shared" si="11"/>
        <v/>
      </c>
      <c r="E70" s="242"/>
      <c r="F70" s="234"/>
      <c r="G70" s="243"/>
      <c r="H70" s="298" t="str">
        <f>IF(OR(F70="",G70=""),"",計算!H56)</f>
        <v/>
      </c>
      <c r="I70" s="299" t="str">
        <f>IF(A70="","",IF(ISNA(HLOOKUP(A70,計算!$U$1:$AD$4,4,FALSE)),"",HLOOKUP(A70,計算!$U$1:$AD$4,4,FALSE)))</f>
        <v/>
      </c>
      <c r="J70" s="246"/>
      <c r="K70" s="233"/>
      <c r="L70" s="272"/>
      <c r="M70" s="287"/>
      <c r="N70" s="303" t="str">
        <f t="shared" si="12"/>
        <v/>
      </c>
      <c r="O70" s="248"/>
      <c r="P70" s="234"/>
      <c r="Q70" s="243"/>
      <c r="R70" s="298" t="str">
        <f>IF(OR(P70="",Q70=""),"",計算!AM56)</f>
        <v/>
      </c>
      <c r="S70" s="315" t="str">
        <f>IF(K70="","",IF(ISNA(HLOOKUP(K70,計算!$AZ$1:$BI$4,4,FALSE)),"",HLOOKUP(K70,計算!$AZ$1:$BI$4,4,FALSE)))</f>
        <v/>
      </c>
      <c r="T70" s="299" t="str">
        <f>IF(O70="","",IF(COUNTIF(計算!$BM$2:$BM$201,地價差額試算!O70)&lt;&gt;1,"V",""))</f>
        <v/>
      </c>
      <c r="U70" s="323" t="str">
        <f t="shared" ca="1" si="13"/>
        <v/>
      </c>
      <c r="V70" s="316" t="str">
        <f ca="1">計算!BP56</f>
        <v/>
      </c>
      <c r="W70" s="315" t="str">
        <f t="shared" ca="1" si="16"/>
        <v/>
      </c>
      <c r="X70" s="315" t="str">
        <f t="shared" ca="1" si="17"/>
        <v/>
      </c>
      <c r="Y70" s="317" t="str">
        <f t="shared" ca="1" si="14"/>
        <v/>
      </c>
      <c r="Z70" s="318" t="str">
        <f t="shared" ca="1" si="15"/>
        <v/>
      </c>
      <c r="AA70" s="242"/>
    </row>
    <row r="71" spans="1:27">
      <c r="A71" s="233"/>
      <c r="B71" s="272"/>
      <c r="C71" s="287"/>
      <c r="D71" s="303" t="str">
        <f t="shared" si="11"/>
        <v/>
      </c>
      <c r="E71" s="242"/>
      <c r="F71" s="234"/>
      <c r="G71" s="243"/>
      <c r="H71" s="298" t="str">
        <f>IF(OR(F71="",G71=""),"",計算!H57)</f>
        <v/>
      </c>
      <c r="I71" s="299" t="str">
        <f>IF(A71="","",IF(ISNA(HLOOKUP(A71,計算!$U$1:$AD$4,4,FALSE)),"",HLOOKUP(A71,計算!$U$1:$AD$4,4,FALSE)))</f>
        <v/>
      </c>
      <c r="J71" s="246"/>
      <c r="K71" s="233"/>
      <c r="L71" s="272"/>
      <c r="M71" s="287"/>
      <c r="N71" s="303" t="str">
        <f t="shared" si="12"/>
        <v/>
      </c>
      <c r="O71" s="248"/>
      <c r="P71" s="234"/>
      <c r="Q71" s="243"/>
      <c r="R71" s="298" t="str">
        <f>IF(OR(P71="",Q71=""),"",計算!AM57)</f>
        <v/>
      </c>
      <c r="S71" s="315" t="str">
        <f>IF(K71="","",IF(ISNA(HLOOKUP(K71,計算!$AZ$1:$BI$4,4,FALSE)),"",HLOOKUP(K71,計算!$AZ$1:$BI$4,4,FALSE)))</f>
        <v/>
      </c>
      <c r="T71" s="299" t="str">
        <f>IF(O71="","",IF(COUNTIF(計算!$BM$2:$BM$201,地價差額試算!O71)&lt;&gt;1,"V",""))</f>
        <v/>
      </c>
      <c r="U71" s="323" t="str">
        <f t="shared" ca="1" si="13"/>
        <v/>
      </c>
      <c r="V71" s="316" t="str">
        <f ca="1">計算!BP57</f>
        <v/>
      </c>
      <c r="W71" s="315" t="str">
        <f t="shared" ca="1" si="16"/>
        <v/>
      </c>
      <c r="X71" s="315" t="str">
        <f t="shared" ca="1" si="17"/>
        <v/>
      </c>
      <c r="Y71" s="317" t="str">
        <f t="shared" ca="1" si="14"/>
        <v/>
      </c>
      <c r="Z71" s="318" t="str">
        <f t="shared" ca="1" si="15"/>
        <v/>
      </c>
      <c r="AA71" s="242"/>
    </row>
    <row r="72" spans="1:27">
      <c r="A72" s="233"/>
      <c r="B72" s="272"/>
      <c r="C72" s="287"/>
      <c r="D72" s="303" t="str">
        <f t="shared" si="11"/>
        <v/>
      </c>
      <c r="E72" s="242"/>
      <c r="F72" s="234"/>
      <c r="G72" s="243"/>
      <c r="H72" s="298" t="str">
        <f>IF(OR(F72="",G72=""),"",計算!H58)</f>
        <v/>
      </c>
      <c r="I72" s="299" t="str">
        <f>IF(A72="","",IF(ISNA(HLOOKUP(A72,計算!$U$1:$AD$4,4,FALSE)),"",HLOOKUP(A72,計算!$U$1:$AD$4,4,FALSE)))</f>
        <v/>
      </c>
      <c r="J72" s="246"/>
      <c r="K72" s="233"/>
      <c r="L72" s="272"/>
      <c r="M72" s="287"/>
      <c r="N72" s="303" t="str">
        <f t="shared" si="12"/>
        <v/>
      </c>
      <c r="O72" s="248"/>
      <c r="P72" s="234"/>
      <c r="Q72" s="243"/>
      <c r="R72" s="298" t="str">
        <f>IF(OR(P72="",Q72=""),"",計算!AM58)</f>
        <v/>
      </c>
      <c r="S72" s="315" t="str">
        <f>IF(K72="","",IF(ISNA(HLOOKUP(K72,計算!$AZ$1:$BI$4,4,FALSE)),"",HLOOKUP(K72,計算!$AZ$1:$BI$4,4,FALSE)))</f>
        <v/>
      </c>
      <c r="T72" s="299" t="str">
        <f>IF(O72="","",IF(COUNTIF(計算!$BM$2:$BM$201,地價差額試算!O72)&lt;&gt;1,"V",""))</f>
        <v/>
      </c>
      <c r="U72" s="323" t="str">
        <f t="shared" ca="1" si="13"/>
        <v/>
      </c>
      <c r="V72" s="316" t="str">
        <f ca="1">計算!BP58</f>
        <v/>
      </c>
      <c r="W72" s="315" t="str">
        <f t="shared" ca="1" si="16"/>
        <v/>
      </c>
      <c r="X72" s="315" t="str">
        <f t="shared" ca="1" si="17"/>
        <v/>
      </c>
      <c r="Y72" s="317" t="str">
        <f t="shared" ca="1" si="14"/>
        <v/>
      </c>
      <c r="Z72" s="318" t="str">
        <f t="shared" ca="1" si="15"/>
        <v/>
      </c>
      <c r="AA72" s="242"/>
    </row>
    <row r="73" spans="1:27">
      <c r="A73" s="233"/>
      <c r="B73" s="272"/>
      <c r="C73" s="287"/>
      <c r="D73" s="303" t="str">
        <f t="shared" si="11"/>
        <v/>
      </c>
      <c r="E73" s="242"/>
      <c r="F73" s="234"/>
      <c r="G73" s="243"/>
      <c r="H73" s="298" t="str">
        <f>IF(OR(F73="",G73=""),"",計算!H59)</f>
        <v/>
      </c>
      <c r="I73" s="299" t="str">
        <f>IF(A73="","",IF(ISNA(HLOOKUP(A73,計算!$U$1:$AD$4,4,FALSE)),"",HLOOKUP(A73,計算!$U$1:$AD$4,4,FALSE)))</f>
        <v/>
      </c>
      <c r="J73" s="246"/>
      <c r="K73" s="233"/>
      <c r="L73" s="272"/>
      <c r="M73" s="287"/>
      <c r="N73" s="303" t="str">
        <f t="shared" si="12"/>
        <v/>
      </c>
      <c r="O73" s="248"/>
      <c r="P73" s="234"/>
      <c r="Q73" s="243"/>
      <c r="R73" s="298" t="str">
        <f>IF(OR(P73="",Q73=""),"",計算!AM59)</f>
        <v/>
      </c>
      <c r="S73" s="315" t="str">
        <f>IF(K73="","",IF(ISNA(HLOOKUP(K73,計算!$AZ$1:$BI$4,4,FALSE)),"",HLOOKUP(K73,計算!$AZ$1:$BI$4,4,FALSE)))</f>
        <v/>
      </c>
      <c r="T73" s="299" t="str">
        <f>IF(O73="","",IF(COUNTIF(計算!$BM$2:$BM$201,地價差額試算!O73)&lt;&gt;1,"V",""))</f>
        <v/>
      </c>
      <c r="U73" s="323" t="str">
        <f t="shared" ca="1" si="13"/>
        <v/>
      </c>
      <c r="V73" s="316" t="str">
        <f ca="1">計算!BP59</f>
        <v/>
      </c>
      <c r="W73" s="315" t="str">
        <f t="shared" ca="1" si="16"/>
        <v/>
      </c>
      <c r="X73" s="315" t="str">
        <f t="shared" ca="1" si="17"/>
        <v/>
      </c>
      <c r="Y73" s="317" t="str">
        <f t="shared" ca="1" si="14"/>
        <v/>
      </c>
      <c r="Z73" s="318" t="str">
        <f t="shared" ca="1" si="15"/>
        <v/>
      </c>
      <c r="AA73" s="242"/>
    </row>
    <row r="74" spans="1:27">
      <c r="A74" s="233"/>
      <c r="B74" s="272"/>
      <c r="C74" s="287"/>
      <c r="D74" s="303" t="str">
        <f t="shared" si="11"/>
        <v/>
      </c>
      <c r="E74" s="242"/>
      <c r="F74" s="234"/>
      <c r="G74" s="243"/>
      <c r="H74" s="298" t="str">
        <f>IF(OR(F74="",G74=""),"",計算!H60)</f>
        <v/>
      </c>
      <c r="I74" s="299" t="str">
        <f>IF(A74="","",IF(ISNA(HLOOKUP(A74,計算!$U$1:$AD$4,4,FALSE)),"",HLOOKUP(A74,計算!$U$1:$AD$4,4,FALSE)))</f>
        <v/>
      </c>
      <c r="J74" s="246"/>
      <c r="K74" s="233"/>
      <c r="L74" s="272"/>
      <c r="M74" s="287"/>
      <c r="N74" s="303" t="str">
        <f t="shared" si="12"/>
        <v/>
      </c>
      <c r="O74" s="248"/>
      <c r="P74" s="234"/>
      <c r="Q74" s="243"/>
      <c r="R74" s="298" t="str">
        <f>IF(OR(P74="",Q74=""),"",計算!AM60)</f>
        <v/>
      </c>
      <c r="S74" s="315" t="str">
        <f>IF(K74="","",IF(ISNA(HLOOKUP(K74,計算!$AZ$1:$BI$4,4,FALSE)),"",HLOOKUP(K74,計算!$AZ$1:$BI$4,4,FALSE)))</f>
        <v/>
      </c>
      <c r="T74" s="299" t="str">
        <f>IF(O74="","",IF(COUNTIF(計算!$BM$2:$BM$201,地價差額試算!O74)&lt;&gt;1,"V",""))</f>
        <v/>
      </c>
      <c r="U74" s="323" t="str">
        <f t="shared" ca="1" si="13"/>
        <v/>
      </c>
      <c r="V74" s="316" t="str">
        <f ca="1">計算!BP60</f>
        <v/>
      </c>
      <c r="W74" s="315" t="str">
        <f t="shared" ca="1" si="16"/>
        <v/>
      </c>
      <c r="X74" s="315" t="str">
        <f t="shared" ca="1" si="17"/>
        <v/>
      </c>
      <c r="Y74" s="317" t="str">
        <f t="shared" ca="1" si="14"/>
        <v/>
      </c>
      <c r="Z74" s="318" t="str">
        <f t="shared" ca="1" si="15"/>
        <v/>
      </c>
      <c r="AA74" s="242"/>
    </row>
    <row r="75" spans="1:27">
      <c r="A75" s="233"/>
      <c r="B75" s="272"/>
      <c r="C75" s="287"/>
      <c r="D75" s="303" t="str">
        <f t="shared" si="11"/>
        <v/>
      </c>
      <c r="E75" s="242"/>
      <c r="F75" s="234"/>
      <c r="G75" s="243"/>
      <c r="H75" s="298" t="str">
        <f>IF(OR(F75="",G75=""),"",計算!H61)</f>
        <v/>
      </c>
      <c r="I75" s="299" t="str">
        <f>IF(A75="","",IF(ISNA(HLOOKUP(A75,計算!$U$1:$AD$4,4,FALSE)),"",HLOOKUP(A75,計算!$U$1:$AD$4,4,FALSE)))</f>
        <v/>
      </c>
      <c r="J75" s="246"/>
      <c r="K75" s="233"/>
      <c r="L75" s="272"/>
      <c r="M75" s="287"/>
      <c r="N75" s="303" t="str">
        <f t="shared" si="12"/>
        <v/>
      </c>
      <c r="O75" s="248"/>
      <c r="P75" s="234"/>
      <c r="Q75" s="243"/>
      <c r="R75" s="298" t="str">
        <f>IF(OR(P75="",Q75=""),"",計算!AM61)</f>
        <v/>
      </c>
      <c r="S75" s="315" t="str">
        <f>IF(K75="","",IF(ISNA(HLOOKUP(K75,計算!$AZ$1:$BI$4,4,FALSE)),"",HLOOKUP(K75,計算!$AZ$1:$BI$4,4,FALSE)))</f>
        <v/>
      </c>
      <c r="T75" s="299" t="str">
        <f>IF(O75="","",IF(COUNTIF(計算!$BM$2:$BM$201,地價差額試算!O75)&lt;&gt;1,"V",""))</f>
        <v/>
      </c>
      <c r="U75" s="323" t="str">
        <f t="shared" ca="1" si="13"/>
        <v/>
      </c>
      <c r="V75" s="316" t="str">
        <f ca="1">計算!BP61</f>
        <v/>
      </c>
      <c r="W75" s="315" t="str">
        <f t="shared" ca="1" si="16"/>
        <v/>
      </c>
      <c r="X75" s="315" t="str">
        <f t="shared" ca="1" si="17"/>
        <v/>
      </c>
      <c r="Y75" s="317" t="str">
        <f t="shared" ca="1" si="14"/>
        <v/>
      </c>
      <c r="Z75" s="318" t="str">
        <f t="shared" ca="1" si="15"/>
        <v/>
      </c>
      <c r="AA75" s="242"/>
    </row>
    <row r="76" spans="1:27">
      <c r="A76" s="233"/>
      <c r="B76" s="272"/>
      <c r="C76" s="287"/>
      <c r="D76" s="303" t="str">
        <f t="shared" si="11"/>
        <v/>
      </c>
      <c r="E76" s="242"/>
      <c r="F76" s="234"/>
      <c r="G76" s="243"/>
      <c r="H76" s="298" t="str">
        <f>IF(OR(F76="",G76=""),"",計算!H62)</f>
        <v/>
      </c>
      <c r="I76" s="299" t="str">
        <f>IF(A76="","",IF(ISNA(HLOOKUP(A76,計算!$U$1:$AD$4,4,FALSE)),"",HLOOKUP(A76,計算!$U$1:$AD$4,4,FALSE)))</f>
        <v/>
      </c>
      <c r="J76" s="246"/>
      <c r="K76" s="233"/>
      <c r="L76" s="272"/>
      <c r="M76" s="287"/>
      <c r="N76" s="303" t="str">
        <f t="shared" si="12"/>
        <v/>
      </c>
      <c r="O76" s="248"/>
      <c r="P76" s="234"/>
      <c r="Q76" s="243"/>
      <c r="R76" s="298" t="str">
        <f>IF(OR(P76="",Q76=""),"",計算!AM62)</f>
        <v/>
      </c>
      <c r="S76" s="315" t="str">
        <f>IF(K76="","",IF(ISNA(HLOOKUP(K76,計算!$AZ$1:$BI$4,4,FALSE)),"",HLOOKUP(K76,計算!$AZ$1:$BI$4,4,FALSE)))</f>
        <v/>
      </c>
      <c r="T76" s="299" t="str">
        <f>IF(O76="","",IF(COUNTIF(計算!$BM$2:$BM$201,地價差額試算!O76)&lt;&gt;1,"V",""))</f>
        <v/>
      </c>
      <c r="U76" s="323" t="str">
        <f t="shared" ca="1" si="13"/>
        <v/>
      </c>
      <c r="V76" s="316" t="str">
        <f ca="1">計算!BP62</f>
        <v/>
      </c>
      <c r="W76" s="315" t="str">
        <f t="shared" ca="1" si="16"/>
        <v/>
      </c>
      <c r="X76" s="315" t="str">
        <f t="shared" ca="1" si="17"/>
        <v/>
      </c>
      <c r="Y76" s="317" t="str">
        <f t="shared" ca="1" si="14"/>
        <v/>
      </c>
      <c r="Z76" s="318" t="str">
        <f t="shared" ca="1" si="15"/>
        <v/>
      </c>
      <c r="AA76" s="242"/>
    </row>
    <row r="77" spans="1:27">
      <c r="A77" s="233"/>
      <c r="B77" s="272"/>
      <c r="C77" s="287"/>
      <c r="D77" s="303" t="str">
        <f t="shared" si="11"/>
        <v/>
      </c>
      <c r="E77" s="242"/>
      <c r="F77" s="234"/>
      <c r="G77" s="243"/>
      <c r="H77" s="298" t="str">
        <f>IF(OR(F77="",G77=""),"",計算!H63)</f>
        <v/>
      </c>
      <c r="I77" s="299" t="str">
        <f>IF(A77="","",IF(ISNA(HLOOKUP(A77,計算!$U$1:$AD$4,4,FALSE)),"",HLOOKUP(A77,計算!$U$1:$AD$4,4,FALSE)))</f>
        <v/>
      </c>
      <c r="J77" s="246"/>
      <c r="K77" s="233"/>
      <c r="L77" s="272"/>
      <c r="M77" s="287"/>
      <c r="N77" s="303" t="str">
        <f t="shared" si="12"/>
        <v/>
      </c>
      <c r="O77" s="248"/>
      <c r="P77" s="234"/>
      <c r="Q77" s="243"/>
      <c r="R77" s="298" t="str">
        <f>IF(OR(P77="",Q77=""),"",計算!AM63)</f>
        <v/>
      </c>
      <c r="S77" s="315" t="str">
        <f>IF(K77="","",IF(ISNA(HLOOKUP(K77,計算!$AZ$1:$BI$4,4,FALSE)),"",HLOOKUP(K77,計算!$AZ$1:$BI$4,4,FALSE)))</f>
        <v/>
      </c>
      <c r="T77" s="299" t="str">
        <f>IF(O77="","",IF(COUNTIF(計算!$BM$2:$BM$201,地價差額試算!O77)&lt;&gt;1,"V",""))</f>
        <v/>
      </c>
      <c r="U77" s="323" t="str">
        <f t="shared" ca="1" si="13"/>
        <v/>
      </c>
      <c r="V77" s="316" t="str">
        <f ca="1">計算!BP63</f>
        <v/>
      </c>
      <c r="W77" s="315" t="str">
        <f t="shared" ca="1" si="16"/>
        <v/>
      </c>
      <c r="X77" s="315" t="str">
        <f t="shared" ca="1" si="17"/>
        <v/>
      </c>
      <c r="Y77" s="317" t="str">
        <f t="shared" ca="1" si="14"/>
        <v/>
      </c>
      <c r="Z77" s="318" t="str">
        <f t="shared" ca="1" si="15"/>
        <v/>
      </c>
      <c r="AA77" s="242"/>
    </row>
    <row r="78" spans="1:27">
      <c r="A78" s="233"/>
      <c r="B78" s="272"/>
      <c r="C78" s="287"/>
      <c r="D78" s="303" t="str">
        <f t="shared" si="11"/>
        <v/>
      </c>
      <c r="E78" s="242"/>
      <c r="F78" s="234"/>
      <c r="G78" s="243"/>
      <c r="H78" s="298" t="str">
        <f>IF(OR(F78="",G78=""),"",計算!H64)</f>
        <v/>
      </c>
      <c r="I78" s="299" t="str">
        <f>IF(A78="","",IF(ISNA(HLOOKUP(A78,計算!$U$1:$AD$4,4,FALSE)),"",HLOOKUP(A78,計算!$U$1:$AD$4,4,FALSE)))</f>
        <v/>
      </c>
      <c r="J78" s="246"/>
      <c r="K78" s="233"/>
      <c r="L78" s="272"/>
      <c r="M78" s="287"/>
      <c r="N78" s="303" t="str">
        <f t="shared" si="12"/>
        <v/>
      </c>
      <c r="O78" s="248"/>
      <c r="P78" s="234"/>
      <c r="Q78" s="243"/>
      <c r="R78" s="298" t="str">
        <f>IF(OR(P78="",Q78=""),"",計算!AM64)</f>
        <v/>
      </c>
      <c r="S78" s="315" t="str">
        <f>IF(K78="","",IF(ISNA(HLOOKUP(K78,計算!$AZ$1:$BI$4,4,FALSE)),"",HLOOKUP(K78,計算!$AZ$1:$BI$4,4,FALSE)))</f>
        <v/>
      </c>
      <c r="T78" s="299" t="str">
        <f>IF(O78="","",IF(COUNTIF(計算!$BM$2:$BM$201,地價差額試算!O78)&lt;&gt;1,"V",""))</f>
        <v/>
      </c>
      <c r="U78" s="323" t="str">
        <f t="shared" ca="1" si="13"/>
        <v/>
      </c>
      <c r="V78" s="316" t="str">
        <f ca="1">計算!BP64</f>
        <v/>
      </c>
      <c r="W78" s="315" t="str">
        <f t="shared" ca="1" si="16"/>
        <v/>
      </c>
      <c r="X78" s="315" t="str">
        <f t="shared" ca="1" si="17"/>
        <v/>
      </c>
      <c r="Y78" s="317" t="str">
        <f t="shared" ca="1" si="14"/>
        <v/>
      </c>
      <c r="Z78" s="318" t="str">
        <f t="shared" ca="1" si="15"/>
        <v/>
      </c>
      <c r="AA78" s="242"/>
    </row>
    <row r="79" spans="1:27">
      <c r="A79" s="233"/>
      <c r="B79" s="272"/>
      <c r="C79" s="287"/>
      <c r="D79" s="303" t="str">
        <f t="shared" si="11"/>
        <v/>
      </c>
      <c r="E79" s="242"/>
      <c r="F79" s="234"/>
      <c r="G79" s="243"/>
      <c r="H79" s="298" t="str">
        <f>IF(OR(F79="",G79=""),"",計算!H65)</f>
        <v/>
      </c>
      <c r="I79" s="299" t="str">
        <f>IF(A79="","",IF(ISNA(HLOOKUP(A79,計算!$U$1:$AD$4,4,FALSE)),"",HLOOKUP(A79,計算!$U$1:$AD$4,4,FALSE)))</f>
        <v/>
      </c>
      <c r="J79" s="246"/>
      <c r="K79" s="233"/>
      <c r="L79" s="272"/>
      <c r="M79" s="287"/>
      <c r="N79" s="303" t="str">
        <f t="shared" si="12"/>
        <v/>
      </c>
      <c r="O79" s="248"/>
      <c r="P79" s="234"/>
      <c r="Q79" s="243"/>
      <c r="R79" s="298" t="str">
        <f>IF(OR(P79="",Q79=""),"",計算!AM65)</f>
        <v/>
      </c>
      <c r="S79" s="315" t="str">
        <f>IF(K79="","",IF(ISNA(HLOOKUP(K79,計算!$AZ$1:$BI$4,4,FALSE)),"",HLOOKUP(K79,計算!$AZ$1:$BI$4,4,FALSE)))</f>
        <v/>
      </c>
      <c r="T79" s="299" t="str">
        <f>IF(O79="","",IF(COUNTIF(計算!$BM$2:$BM$201,地價差額試算!O79)&lt;&gt;1,"V",""))</f>
        <v/>
      </c>
      <c r="U79" s="323" t="str">
        <f t="shared" ca="1" si="13"/>
        <v/>
      </c>
      <c r="V79" s="316" t="str">
        <f ca="1">計算!BP65</f>
        <v/>
      </c>
      <c r="W79" s="315" t="str">
        <f t="shared" ca="1" si="16"/>
        <v/>
      </c>
      <c r="X79" s="315" t="str">
        <f t="shared" ca="1" si="17"/>
        <v/>
      </c>
      <c r="Y79" s="317" t="str">
        <f t="shared" ca="1" si="14"/>
        <v/>
      </c>
      <c r="Z79" s="318" t="str">
        <f t="shared" ca="1" si="15"/>
        <v/>
      </c>
      <c r="AA79" s="242"/>
    </row>
    <row r="80" spans="1:27">
      <c r="A80" s="233"/>
      <c r="B80" s="272"/>
      <c r="C80" s="287"/>
      <c r="D80" s="303" t="str">
        <f t="shared" si="11"/>
        <v/>
      </c>
      <c r="E80" s="242"/>
      <c r="F80" s="234"/>
      <c r="G80" s="243"/>
      <c r="H80" s="298" t="str">
        <f>IF(OR(F80="",G80=""),"",計算!H66)</f>
        <v/>
      </c>
      <c r="I80" s="299" t="str">
        <f>IF(A80="","",IF(ISNA(HLOOKUP(A80,計算!$U$1:$AD$4,4,FALSE)),"",HLOOKUP(A80,計算!$U$1:$AD$4,4,FALSE)))</f>
        <v/>
      </c>
      <c r="J80" s="246"/>
      <c r="K80" s="233"/>
      <c r="L80" s="272"/>
      <c r="M80" s="287"/>
      <c r="N80" s="303" t="str">
        <f t="shared" si="12"/>
        <v/>
      </c>
      <c r="O80" s="248"/>
      <c r="P80" s="234"/>
      <c r="Q80" s="243"/>
      <c r="R80" s="298" t="str">
        <f>IF(OR(P80="",Q80=""),"",計算!AM66)</f>
        <v/>
      </c>
      <c r="S80" s="315" t="str">
        <f>IF(K80="","",IF(ISNA(HLOOKUP(K80,計算!$AZ$1:$BI$4,4,FALSE)),"",HLOOKUP(K80,計算!$AZ$1:$BI$4,4,FALSE)))</f>
        <v/>
      </c>
      <c r="T80" s="299" t="str">
        <f>IF(O80="","",IF(COUNTIF(計算!$BM$2:$BM$201,地價差額試算!O80)&lt;&gt;1,"V",""))</f>
        <v/>
      </c>
      <c r="U80" s="323" t="str">
        <f t="shared" ca="1" si="13"/>
        <v/>
      </c>
      <c r="V80" s="316" t="str">
        <f ca="1">計算!BP66</f>
        <v/>
      </c>
      <c r="W80" s="315" t="str">
        <f t="shared" ref="W80:W111" ca="1" si="18">IF(V80="","",(SUMIF($E$16:$E$214,V80,$H$16:$H$214)))</f>
        <v/>
      </c>
      <c r="X80" s="315" t="str">
        <f t="shared" ref="X80:X111" ca="1" si="19">IF(V80="","",(SUMIF($O$16:$O$214,V80,$R$16:$R$214)))</f>
        <v/>
      </c>
      <c r="Y80" s="317" t="str">
        <f t="shared" ca="1" si="14"/>
        <v/>
      </c>
      <c r="Z80" s="318" t="str">
        <f t="shared" ca="1" si="15"/>
        <v/>
      </c>
      <c r="AA80" s="242"/>
    </row>
    <row r="81" spans="1:27">
      <c r="A81" s="233"/>
      <c r="B81" s="272"/>
      <c r="C81" s="287"/>
      <c r="D81" s="303" t="str">
        <f t="shared" ref="D81:D144" si="20">IF(AND(A81&lt;&gt;"",B81&lt;&gt;"",C81&lt;&gt;""),1,IF(E81="","",D80+1))</f>
        <v/>
      </c>
      <c r="E81" s="242"/>
      <c r="F81" s="234"/>
      <c r="G81" s="243"/>
      <c r="H81" s="298" t="str">
        <f>IF(OR(F81="",G81=""),"",計算!H67)</f>
        <v/>
      </c>
      <c r="I81" s="299" t="str">
        <f>IF(A81="","",IF(ISNA(HLOOKUP(A81,計算!$U$1:$AD$4,4,FALSE)),"",HLOOKUP(A81,計算!$U$1:$AD$4,4,FALSE)))</f>
        <v/>
      </c>
      <c r="J81" s="246"/>
      <c r="K81" s="233"/>
      <c r="L81" s="272"/>
      <c r="M81" s="287"/>
      <c r="N81" s="303" t="str">
        <f t="shared" ref="N81:N144" si="21">IF(AND(K81&lt;&gt;"",L81&lt;&gt;"",M81&lt;&gt;""),1,IF(O81="","",N80+1))</f>
        <v/>
      </c>
      <c r="O81" s="248"/>
      <c r="P81" s="234"/>
      <c r="Q81" s="243"/>
      <c r="R81" s="298" t="str">
        <f>IF(OR(P81="",Q81=""),"",計算!AM67)</f>
        <v/>
      </c>
      <c r="S81" s="315" t="str">
        <f>IF(K81="","",IF(ISNA(HLOOKUP(K81,計算!$AZ$1:$BI$4,4,FALSE)),"",HLOOKUP(K81,計算!$AZ$1:$BI$4,4,FALSE)))</f>
        <v/>
      </c>
      <c r="T81" s="299" t="str">
        <f>IF(O81="","",IF(COUNTIF(計算!$BM$2:$BM$201,地價差額試算!O81)&lt;&gt;1,"V",""))</f>
        <v/>
      </c>
      <c r="U81" s="323" t="str">
        <f t="shared" ref="U81:U144" ca="1" si="22">IF(AND(U80="項次",V81&lt;&gt;""),1,IF(V81&lt;&gt;"",U80+1,""))</f>
        <v/>
      </c>
      <c r="V81" s="316" t="str">
        <f ca="1">計算!BP67</f>
        <v/>
      </c>
      <c r="W81" s="315" t="str">
        <f t="shared" ca="1" si="18"/>
        <v/>
      </c>
      <c r="X81" s="315" t="str">
        <f t="shared" ca="1" si="19"/>
        <v/>
      </c>
      <c r="Y81" s="317" t="str">
        <f t="shared" ref="Y81:Y144" ca="1" si="23">IF(AND(W81="",X81=""),"",X81-W81)</f>
        <v/>
      </c>
      <c r="Z81" s="318" t="str">
        <f t="shared" ref="Z81:Z144" ca="1" si="24">IF(V81="","",IF(OR(AND(Y81&gt;0,Y81&gt;MIN($C$16:$C$212,$M$16:$M$212)),AND(Y81&lt;0,-Y81&gt;MIN($C$16:$C$212,$M$16:$M$212))),"V",""))</f>
        <v/>
      </c>
      <c r="AA81" s="242"/>
    </row>
    <row r="82" spans="1:27">
      <c r="A82" s="233"/>
      <c r="B82" s="272"/>
      <c r="C82" s="287"/>
      <c r="D82" s="303" t="str">
        <f t="shared" si="20"/>
        <v/>
      </c>
      <c r="E82" s="242"/>
      <c r="F82" s="234"/>
      <c r="G82" s="243"/>
      <c r="H82" s="298" t="str">
        <f>IF(OR(F82="",G82=""),"",計算!H68)</f>
        <v/>
      </c>
      <c r="I82" s="299" t="str">
        <f>IF(A82="","",IF(ISNA(HLOOKUP(A82,計算!$U$1:$AD$4,4,FALSE)),"",HLOOKUP(A82,計算!$U$1:$AD$4,4,FALSE)))</f>
        <v/>
      </c>
      <c r="J82" s="246"/>
      <c r="K82" s="233"/>
      <c r="L82" s="272"/>
      <c r="M82" s="287"/>
      <c r="N82" s="303" t="str">
        <f t="shared" si="21"/>
        <v/>
      </c>
      <c r="O82" s="248"/>
      <c r="P82" s="234"/>
      <c r="Q82" s="243"/>
      <c r="R82" s="298" t="str">
        <f>IF(OR(P82="",Q82=""),"",計算!AM68)</f>
        <v/>
      </c>
      <c r="S82" s="315" t="str">
        <f>IF(K82="","",IF(ISNA(HLOOKUP(K82,計算!$AZ$1:$BI$4,4,FALSE)),"",HLOOKUP(K82,計算!$AZ$1:$BI$4,4,FALSE)))</f>
        <v/>
      </c>
      <c r="T82" s="299" t="str">
        <f>IF(O82="","",IF(COUNTIF(計算!$BM$2:$BM$201,地價差額試算!O82)&lt;&gt;1,"V",""))</f>
        <v/>
      </c>
      <c r="U82" s="323" t="str">
        <f t="shared" ca="1" si="22"/>
        <v/>
      </c>
      <c r="V82" s="316" t="str">
        <f ca="1">計算!BP68</f>
        <v/>
      </c>
      <c r="W82" s="315" t="str">
        <f t="shared" ca="1" si="18"/>
        <v/>
      </c>
      <c r="X82" s="315" t="str">
        <f t="shared" ca="1" si="19"/>
        <v/>
      </c>
      <c r="Y82" s="317" t="str">
        <f t="shared" ca="1" si="23"/>
        <v/>
      </c>
      <c r="Z82" s="318" t="str">
        <f t="shared" ca="1" si="24"/>
        <v/>
      </c>
      <c r="AA82" s="242"/>
    </row>
    <row r="83" spans="1:27">
      <c r="A83" s="233"/>
      <c r="B83" s="272"/>
      <c r="C83" s="287"/>
      <c r="D83" s="303" t="str">
        <f t="shared" si="20"/>
        <v/>
      </c>
      <c r="E83" s="242"/>
      <c r="F83" s="234"/>
      <c r="G83" s="243"/>
      <c r="H83" s="298" t="str">
        <f>IF(OR(F83="",G83=""),"",計算!H69)</f>
        <v/>
      </c>
      <c r="I83" s="299" t="str">
        <f>IF(A83="","",IF(ISNA(HLOOKUP(A83,計算!$U$1:$AD$4,4,FALSE)),"",HLOOKUP(A83,計算!$U$1:$AD$4,4,FALSE)))</f>
        <v/>
      </c>
      <c r="J83" s="246"/>
      <c r="K83" s="233"/>
      <c r="L83" s="272"/>
      <c r="M83" s="287"/>
      <c r="N83" s="303" t="str">
        <f t="shared" si="21"/>
        <v/>
      </c>
      <c r="O83" s="248"/>
      <c r="P83" s="234"/>
      <c r="Q83" s="243"/>
      <c r="R83" s="298" t="str">
        <f>IF(OR(P83="",Q83=""),"",計算!AM69)</f>
        <v/>
      </c>
      <c r="S83" s="315" t="str">
        <f>IF(K83="","",IF(ISNA(HLOOKUP(K83,計算!$AZ$1:$BI$4,4,FALSE)),"",HLOOKUP(K83,計算!$AZ$1:$BI$4,4,FALSE)))</f>
        <v/>
      </c>
      <c r="T83" s="299" t="str">
        <f>IF(O83="","",IF(COUNTIF(計算!$BM$2:$BM$201,地價差額試算!O83)&lt;&gt;1,"V",""))</f>
        <v/>
      </c>
      <c r="U83" s="323" t="str">
        <f t="shared" ca="1" si="22"/>
        <v/>
      </c>
      <c r="V83" s="316" t="str">
        <f ca="1">計算!BP69</f>
        <v/>
      </c>
      <c r="W83" s="315" t="str">
        <f t="shared" ca="1" si="18"/>
        <v/>
      </c>
      <c r="X83" s="315" t="str">
        <f t="shared" ca="1" si="19"/>
        <v/>
      </c>
      <c r="Y83" s="317" t="str">
        <f t="shared" ca="1" si="23"/>
        <v/>
      </c>
      <c r="Z83" s="318" t="str">
        <f t="shared" ca="1" si="24"/>
        <v/>
      </c>
      <c r="AA83" s="242"/>
    </row>
    <row r="84" spans="1:27">
      <c r="A84" s="233"/>
      <c r="B84" s="272"/>
      <c r="C84" s="287"/>
      <c r="D84" s="303" t="str">
        <f t="shared" si="20"/>
        <v/>
      </c>
      <c r="E84" s="242"/>
      <c r="F84" s="234"/>
      <c r="G84" s="243"/>
      <c r="H84" s="298" t="str">
        <f>IF(OR(F84="",G84=""),"",計算!H70)</f>
        <v/>
      </c>
      <c r="I84" s="299" t="str">
        <f>IF(A84="","",IF(ISNA(HLOOKUP(A84,計算!$U$1:$AD$4,4,FALSE)),"",HLOOKUP(A84,計算!$U$1:$AD$4,4,FALSE)))</f>
        <v/>
      </c>
      <c r="J84" s="246"/>
      <c r="K84" s="233"/>
      <c r="L84" s="272"/>
      <c r="M84" s="287"/>
      <c r="N84" s="303" t="str">
        <f t="shared" si="21"/>
        <v/>
      </c>
      <c r="O84" s="248"/>
      <c r="P84" s="234"/>
      <c r="Q84" s="243"/>
      <c r="R84" s="298" t="str">
        <f>IF(OR(P84="",Q84=""),"",計算!AM70)</f>
        <v/>
      </c>
      <c r="S84" s="315" t="str">
        <f>IF(K84="","",IF(ISNA(HLOOKUP(K84,計算!$AZ$1:$BI$4,4,FALSE)),"",HLOOKUP(K84,計算!$AZ$1:$BI$4,4,FALSE)))</f>
        <v/>
      </c>
      <c r="T84" s="299" t="str">
        <f>IF(O84="","",IF(COUNTIF(計算!$BM$2:$BM$201,地價差額試算!O84)&lt;&gt;1,"V",""))</f>
        <v/>
      </c>
      <c r="U84" s="323" t="str">
        <f t="shared" ca="1" si="22"/>
        <v/>
      </c>
      <c r="V84" s="316" t="str">
        <f ca="1">計算!BP70</f>
        <v/>
      </c>
      <c r="W84" s="315" t="str">
        <f t="shared" ca="1" si="18"/>
        <v/>
      </c>
      <c r="X84" s="315" t="str">
        <f t="shared" ca="1" si="19"/>
        <v/>
      </c>
      <c r="Y84" s="317" t="str">
        <f t="shared" ca="1" si="23"/>
        <v/>
      </c>
      <c r="Z84" s="318" t="str">
        <f t="shared" ca="1" si="24"/>
        <v/>
      </c>
      <c r="AA84" s="242"/>
    </row>
    <row r="85" spans="1:27">
      <c r="A85" s="233"/>
      <c r="B85" s="272"/>
      <c r="C85" s="287"/>
      <c r="D85" s="303" t="str">
        <f t="shared" si="20"/>
        <v/>
      </c>
      <c r="E85" s="242"/>
      <c r="F85" s="234"/>
      <c r="G85" s="243"/>
      <c r="H85" s="298" t="str">
        <f>IF(OR(F85="",G85=""),"",計算!H71)</f>
        <v/>
      </c>
      <c r="I85" s="299" t="str">
        <f>IF(A85="","",IF(ISNA(HLOOKUP(A85,計算!$U$1:$AD$4,4,FALSE)),"",HLOOKUP(A85,計算!$U$1:$AD$4,4,FALSE)))</f>
        <v/>
      </c>
      <c r="J85" s="246"/>
      <c r="K85" s="233"/>
      <c r="L85" s="272"/>
      <c r="M85" s="287"/>
      <c r="N85" s="303" t="str">
        <f t="shared" si="21"/>
        <v/>
      </c>
      <c r="O85" s="248"/>
      <c r="P85" s="234"/>
      <c r="Q85" s="243"/>
      <c r="R85" s="298" t="str">
        <f>IF(OR(P85="",Q85=""),"",計算!AM71)</f>
        <v/>
      </c>
      <c r="S85" s="315" t="str">
        <f>IF(K85="","",IF(ISNA(HLOOKUP(K85,計算!$AZ$1:$BI$4,4,FALSE)),"",HLOOKUP(K85,計算!$AZ$1:$BI$4,4,FALSE)))</f>
        <v/>
      </c>
      <c r="T85" s="299" t="str">
        <f>IF(O85="","",IF(COUNTIF(計算!$BM$2:$BM$201,地價差額試算!O85)&lt;&gt;1,"V",""))</f>
        <v/>
      </c>
      <c r="U85" s="323" t="str">
        <f t="shared" ca="1" si="22"/>
        <v/>
      </c>
      <c r="V85" s="316" t="str">
        <f ca="1">計算!BP71</f>
        <v/>
      </c>
      <c r="W85" s="315" t="str">
        <f t="shared" ca="1" si="18"/>
        <v/>
      </c>
      <c r="X85" s="315" t="str">
        <f t="shared" ca="1" si="19"/>
        <v/>
      </c>
      <c r="Y85" s="317" t="str">
        <f t="shared" ca="1" si="23"/>
        <v/>
      </c>
      <c r="Z85" s="318" t="str">
        <f t="shared" ca="1" si="24"/>
        <v/>
      </c>
      <c r="AA85" s="242"/>
    </row>
    <row r="86" spans="1:27">
      <c r="A86" s="233"/>
      <c r="B86" s="272"/>
      <c r="C86" s="287"/>
      <c r="D86" s="303" t="str">
        <f t="shared" si="20"/>
        <v/>
      </c>
      <c r="E86" s="242"/>
      <c r="F86" s="234"/>
      <c r="G86" s="243"/>
      <c r="H86" s="298" t="str">
        <f>IF(OR(F86="",G86=""),"",計算!H72)</f>
        <v/>
      </c>
      <c r="I86" s="299" t="str">
        <f>IF(A86="","",IF(ISNA(HLOOKUP(A86,計算!$U$1:$AD$4,4,FALSE)),"",HLOOKUP(A86,計算!$U$1:$AD$4,4,FALSE)))</f>
        <v/>
      </c>
      <c r="J86" s="246"/>
      <c r="K86" s="233"/>
      <c r="L86" s="272"/>
      <c r="M86" s="287"/>
      <c r="N86" s="303" t="str">
        <f t="shared" si="21"/>
        <v/>
      </c>
      <c r="O86" s="248"/>
      <c r="P86" s="234"/>
      <c r="Q86" s="243"/>
      <c r="R86" s="298" t="str">
        <f>IF(OR(P86="",Q86=""),"",計算!AM72)</f>
        <v/>
      </c>
      <c r="S86" s="315" t="str">
        <f>IF(K86="","",IF(ISNA(HLOOKUP(K86,計算!$AZ$1:$BI$4,4,FALSE)),"",HLOOKUP(K86,計算!$AZ$1:$BI$4,4,FALSE)))</f>
        <v/>
      </c>
      <c r="T86" s="299" t="str">
        <f>IF(O86="","",IF(COUNTIF(計算!$BM$2:$BM$201,地價差額試算!O86)&lt;&gt;1,"V",""))</f>
        <v/>
      </c>
      <c r="U86" s="323" t="str">
        <f t="shared" ca="1" si="22"/>
        <v/>
      </c>
      <c r="V86" s="316" t="str">
        <f ca="1">計算!BP72</f>
        <v/>
      </c>
      <c r="W86" s="315" t="str">
        <f t="shared" ca="1" si="18"/>
        <v/>
      </c>
      <c r="X86" s="315" t="str">
        <f t="shared" ca="1" si="19"/>
        <v/>
      </c>
      <c r="Y86" s="317" t="str">
        <f t="shared" ca="1" si="23"/>
        <v/>
      </c>
      <c r="Z86" s="318" t="str">
        <f t="shared" ca="1" si="24"/>
        <v/>
      </c>
      <c r="AA86" s="242"/>
    </row>
    <row r="87" spans="1:27">
      <c r="A87" s="233"/>
      <c r="B87" s="272"/>
      <c r="C87" s="287"/>
      <c r="D87" s="303" t="str">
        <f t="shared" si="20"/>
        <v/>
      </c>
      <c r="E87" s="242"/>
      <c r="F87" s="234"/>
      <c r="G87" s="243"/>
      <c r="H87" s="298" t="str">
        <f>IF(OR(F87="",G87=""),"",計算!H73)</f>
        <v/>
      </c>
      <c r="I87" s="299" t="str">
        <f>IF(A87="","",IF(ISNA(HLOOKUP(A87,計算!$U$1:$AD$4,4,FALSE)),"",HLOOKUP(A87,計算!$U$1:$AD$4,4,FALSE)))</f>
        <v/>
      </c>
      <c r="J87" s="246"/>
      <c r="K87" s="233"/>
      <c r="L87" s="272"/>
      <c r="M87" s="287"/>
      <c r="N87" s="303" t="str">
        <f t="shared" si="21"/>
        <v/>
      </c>
      <c r="O87" s="248"/>
      <c r="P87" s="234"/>
      <c r="Q87" s="243"/>
      <c r="R87" s="298" t="str">
        <f>IF(OR(P87="",Q87=""),"",計算!AM73)</f>
        <v/>
      </c>
      <c r="S87" s="315" t="str">
        <f>IF(K87="","",IF(ISNA(HLOOKUP(K87,計算!$AZ$1:$BI$4,4,FALSE)),"",HLOOKUP(K87,計算!$AZ$1:$BI$4,4,FALSE)))</f>
        <v/>
      </c>
      <c r="T87" s="299" t="str">
        <f>IF(O87="","",IF(COUNTIF(計算!$BM$2:$BM$201,地價差額試算!O87)&lt;&gt;1,"V",""))</f>
        <v/>
      </c>
      <c r="U87" s="323" t="str">
        <f t="shared" ca="1" si="22"/>
        <v/>
      </c>
      <c r="V87" s="316" t="str">
        <f ca="1">計算!BP73</f>
        <v/>
      </c>
      <c r="W87" s="315" t="str">
        <f t="shared" ca="1" si="18"/>
        <v/>
      </c>
      <c r="X87" s="315" t="str">
        <f t="shared" ca="1" si="19"/>
        <v/>
      </c>
      <c r="Y87" s="317" t="str">
        <f t="shared" ca="1" si="23"/>
        <v/>
      </c>
      <c r="Z87" s="318" t="str">
        <f t="shared" ca="1" si="24"/>
        <v/>
      </c>
      <c r="AA87" s="242"/>
    </row>
    <row r="88" spans="1:27">
      <c r="A88" s="233"/>
      <c r="B88" s="272"/>
      <c r="C88" s="287"/>
      <c r="D88" s="303" t="str">
        <f t="shared" si="20"/>
        <v/>
      </c>
      <c r="E88" s="242"/>
      <c r="F88" s="234"/>
      <c r="G88" s="243"/>
      <c r="H88" s="298" t="str">
        <f>IF(OR(F88="",G88=""),"",計算!H74)</f>
        <v/>
      </c>
      <c r="I88" s="299" t="str">
        <f>IF(A88="","",IF(ISNA(HLOOKUP(A88,計算!$U$1:$AD$4,4,FALSE)),"",HLOOKUP(A88,計算!$U$1:$AD$4,4,FALSE)))</f>
        <v/>
      </c>
      <c r="J88" s="246"/>
      <c r="K88" s="233"/>
      <c r="L88" s="272"/>
      <c r="M88" s="287"/>
      <c r="N88" s="303" t="str">
        <f t="shared" si="21"/>
        <v/>
      </c>
      <c r="O88" s="248"/>
      <c r="P88" s="234"/>
      <c r="Q88" s="243"/>
      <c r="R88" s="298" t="str">
        <f>IF(OR(P88="",Q88=""),"",計算!AM74)</f>
        <v/>
      </c>
      <c r="S88" s="315" t="str">
        <f>IF(K88="","",IF(ISNA(HLOOKUP(K88,計算!$AZ$1:$BI$4,4,FALSE)),"",HLOOKUP(K88,計算!$AZ$1:$BI$4,4,FALSE)))</f>
        <v/>
      </c>
      <c r="T88" s="299" t="str">
        <f>IF(O88="","",IF(COUNTIF(計算!$BM$2:$BM$201,地價差額試算!O88)&lt;&gt;1,"V",""))</f>
        <v/>
      </c>
      <c r="U88" s="323" t="str">
        <f t="shared" ca="1" si="22"/>
        <v/>
      </c>
      <c r="V88" s="316" t="str">
        <f ca="1">計算!BP74</f>
        <v/>
      </c>
      <c r="W88" s="315" t="str">
        <f t="shared" ca="1" si="18"/>
        <v/>
      </c>
      <c r="X88" s="315" t="str">
        <f t="shared" ca="1" si="19"/>
        <v/>
      </c>
      <c r="Y88" s="317" t="str">
        <f t="shared" ca="1" si="23"/>
        <v/>
      </c>
      <c r="Z88" s="318" t="str">
        <f t="shared" ca="1" si="24"/>
        <v/>
      </c>
      <c r="AA88" s="242"/>
    </row>
    <row r="89" spans="1:27">
      <c r="A89" s="233"/>
      <c r="B89" s="272"/>
      <c r="C89" s="287"/>
      <c r="D89" s="303" t="str">
        <f t="shared" si="20"/>
        <v/>
      </c>
      <c r="E89" s="242"/>
      <c r="F89" s="234"/>
      <c r="G89" s="243"/>
      <c r="H89" s="298" t="str">
        <f>IF(OR(F89="",G89=""),"",計算!H75)</f>
        <v/>
      </c>
      <c r="I89" s="299" t="str">
        <f>IF(A89="","",IF(ISNA(HLOOKUP(A89,計算!$U$1:$AD$4,4,FALSE)),"",HLOOKUP(A89,計算!$U$1:$AD$4,4,FALSE)))</f>
        <v/>
      </c>
      <c r="J89" s="246"/>
      <c r="K89" s="233"/>
      <c r="L89" s="272"/>
      <c r="M89" s="287"/>
      <c r="N89" s="303" t="str">
        <f t="shared" si="21"/>
        <v/>
      </c>
      <c r="O89" s="248"/>
      <c r="P89" s="234"/>
      <c r="Q89" s="243"/>
      <c r="R89" s="298" t="str">
        <f>IF(OR(P89="",Q89=""),"",計算!AM75)</f>
        <v/>
      </c>
      <c r="S89" s="315" t="str">
        <f>IF(K89="","",IF(ISNA(HLOOKUP(K89,計算!$AZ$1:$BI$4,4,FALSE)),"",HLOOKUP(K89,計算!$AZ$1:$BI$4,4,FALSE)))</f>
        <v/>
      </c>
      <c r="T89" s="299" t="str">
        <f>IF(O89="","",IF(COUNTIF(計算!$BM$2:$BM$201,地價差額試算!O89)&lt;&gt;1,"V",""))</f>
        <v/>
      </c>
      <c r="U89" s="323" t="str">
        <f t="shared" ca="1" si="22"/>
        <v/>
      </c>
      <c r="V89" s="316" t="str">
        <f ca="1">計算!BP75</f>
        <v/>
      </c>
      <c r="W89" s="315" t="str">
        <f t="shared" ca="1" si="18"/>
        <v/>
      </c>
      <c r="X89" s="315" t="str">
        <f t="shared" ca="1" si="19"/>
        <v/>
      </c>
      <c r="Y89" s="317" t="str">
        <f t="shared" ca="1" si="23"/>
        <v/>
      </c>
      <c r="Z89" s="318" t="str">
        <f t="shared" ca="1" si="24"/>
        <v/>
      </c>
      <c r="AA89" s="242"/>
    </row>
    <row r="90" spans="1:27">
      <c r="A90" s="233"/>
      <c r="B90" s="272"/>
      <c r="C90" s="287"/>
      <c r="D90" s="303" t="str">
        <f t="shared" si="20"/>
        <v/>
      </c>
      <c r="E90" s="242"/>
      <c r="F90" s="234"/>
      <c r="G90" s="243"/>
      <c r="H90" s="298" t="str">
        <f>IF(OR(F90="",G90=""),"",計算!H76)</f>
        <v/>
      </c>
      <c r="I90" s="299" t="str">
        <f>IF(A90="","",IF(ISNA(HLOOKUP(A90,計算!$U$1:$AD$4,4,FALSE)),"",HLOOKUP(A90,計算!$U$1:$AD$4,4,FALSE)))</f>
        <v/>
      </c>
      <c r="J90" s="246"/>
      <c r="K90" s="233"/>
      <c r="L90" s="272"/>
      <c r="M90" s="287"/>
      <c r="N90" s="303" t="str">
        <f t="shared" si="21"/>
        <v/>
      </c>
      <c r="O90" s="248"/>
      <c r="P90" s="234"/>
      <c r="Q90" s="243"/>
      <c r="R90" s="298" t="str">
        <f>IF(OR(P90="",Q90=""),"",計算!AM76)</f>
        <v/>
      </c>
      <c r="S90" s="315" t="str">
        <f>IF(K90="","",IF(ISNA(HLOOKUP(K90,計算!$AZ$1:$BI$4,4,FALSE)),"",HLOOKUP(K90,計算!$AZ$1:$BI$4,4,FALSE)))</f>
        <v/>
      </c>
      <c r="T90" s="299" t="str">
        <f>IF(O90="","",IF(COUNTIF(計算!$BM$2:$BM$201,地價差額試算!O90)&lt;&gt;1,"V",""))</f>
        <v/>
      </c>
      <c r="U90" s="323" t="str">
        <f t="shared" ca="1" si="22"/>
        <v/>
      </c>
      <c r="V90" s="316" t="str">
        <f ca="1">計算!BP76</f>
        <v/>
      </c>
      <c r="W90" s="315" t="str">
        <f t="shared" ca="1" si="18"/>
        <v/>
      </c>
      <c r="X90" s="315" t="str">
        <f t="shared" ca="1" si="19"/>
        <v/>
      </c>
      <c r="Y90" s="317" t="str">
        <f t="shared" ca="1" si="23"/>
        <v/>
      </c>
      <c r="Z90" s="318" t="str">
        <f t="shared" ca="1" si="24"/>
        <v/>
      </c>
      <c r="AA90" s="242"/>
    </row>
    <row r="91" spans="1:27">
      <c r="A91" s="233"/>
      <c r="B91" s="272"/>
      <c r="C91" s="287"/>
      <c r="D91" s="303" t="str">
        <f t="shared" si="20"/>
        <v/>
      </c>
      <c r="E91" s="242"/>
      <c r="F91" s="234"/>
      <c r="G91" s="243"/>
      <c r="H91" s="298" t="str">
        <f>IF(OR(F91="",G91=""),"",計算!H77)</f>
        <v/>
      </c>
      <c r="I91" s="299" t="str">
        <f>IF(A91="","",IF(ISNA(HLOOKUP(A91,計算!$U$1:$AD$4,4,FALSE)),"",HLOOKUP(A91,計算!$U$1:$AD$4,4,FALSE)))</f>
        <v/>
      </c>
      <c r="J91" s="246"/>
      <c r="K91" s="233"/>
      <c r="L91" s="272"/>
      <c r="M91" s="287"/>
      <c r="N91" s="303" t="str">
        <f t="shared" si="21"/>
        <v/>
      </c>
      <c r="O91" s="248"/>
      <c r="P91" s="234"/>
      <c r="Q91" s="243"/>
      <c r="R91" s="298" t="str">
        <f>IF(OR(P91="",Q91=""),"",計算!AM77)</f>
        <v/>
      </c>
      <c r="S91" s="315" t="str">
        <f>IF(K91="","",IF(ISNA(HLOOKUP(K91,計算!$AZ$1:$BI$4,4,FALSE)),"",HLOOKUP(K91,計算!$AZ$1:$BI$4,4,FALSE)))</f>
        <v/>
      </c>
      <c r="T91" s="299" t="str">
        <f>IF(O91="","",IF(COUNTIF(計算!$BM$2:$BM$201,地價差額試算!O91)&lt;&gt;1,"V",""))</f>
        <v/>
      </c>
      <c r="U91" s="323" t="str">
        <f t="shared" ca="1" si="22"/>
        <v/>
      </c>
      <c r="V91" s="316" t="str">
        <f ca="1">計算!BP77</f>
        <v/>
      </c>
      <c r="W91" s="315" t="str">
        <f t="shared" ca="1" si="18"/>
        <v/>
      </c>
      <c r="X91" s="315" t="str">
        <f t="shared" ca="1" si="19"/>
        <v/>
      </c>
      <c r="Y91" s="317" t="str">
        <f t="shared" ca="1" si="23"/>
        <v/>
      </c>
      <c r="Z91" s="318" t="str">
        <f t="shared" ca="1" si="24"/>
        <v/>
      </c>
      <c r="AA91" s="242"/>
    </row>
    <row r="92" spans="1:27">
      <c r="A92" s="233"/>
      <c r="B92" s="272"/>
      <c r="C92" s="287"/>
      <c r="D92" s="303" t="str">
        <f t="shared" si="20"/>
        <v/>
      </c>
      <c r="E92" s="242"/>
      <c r="F92" s="234"/>
      <c r="G92" s="243"/>
      <c r="H92" s="298" t="str">
        <f>IF(OR(F92="",G92=""),"",計算!H78)</f>
        <v/>
      </c>
      <c r="I92" s="299" t="str">
        <f>IF(A92="","",IF(ISNA(HLOOKUP(A92,計算!$U$1:$AD$4,4,FALSE)),"",HLOOKUP(A92,計算!$U$1:$AD$4,4,FALSE)))</f>
        <v/>
      </c>
      <c r="J92" s="246"/>
      <c r="K92" s="233"/>
      <c r="L92" s="272"/>
      <c r="M92" s="287"/>
      <c r="N92" s="303" t="str">
        <f t="shared" si="21"/>
        <v/>
      </c>
      <c r="O92" s="248"/>
      <c r="P92" s="234"/>
      <c r="Q92" s="243"/>
      <c r="R92" s="298" t="str">
        <f>IF(OR(P92="",Q92=""),"",計算!AM78)</f>
        <v/>
      </c>
      <c r="S92" s="315" t="str">
        <f>IF(K92="","",IF(ISNA(HLOOKUP(K92,計算!$AZ$1:$BI$4,4,FALSE)),"",HLOOKUP(K92,計算!$AZ$1:$BI$4,4,FALSE)))</f>
        <v/>
      </c>
      <c r="T92" s="299" t="str">
        <f>IF(O92="","",IF(COUNTIF(計算!$BM$2:$BM$201,地價差額試算!O92)&lt;&gt;1,"V",""))</f>
        <v/>
      </c>
      <c r="U92" s="323" t="str">
        <f t="shared" ca="1" si="22"/>
        <v/>
      </c>
      <c r="V92" s="316" t="str">
        <f ca="1">計算!BP78</f>
        <v/>
      </c>
      <c r="W92" s="315" t="str">
        <f t="shared" ca="1" si="18"/>
        <v/>
      </c>
      <c r="X92" s="315" t="str">
        <f t="shared" ca="1" si="19"/>
        <v/>
      </c>
      <c r="Y92" s="317" t="str">
        <f t="shared" ca="1" si="23"/>
        <v/>
      </c>
      <c r="Z92" s="318" t="str">
        <f t="shared" ca="1" si="24"/>
        <v/>
      </c>
      <c r="AA92" s="242"/>
    </row>
    <row r="93" spans="1:27">
      <c r="A93" s="233"/>
      <c r="B93" s="272"/>
      <c r="C93" s="287"/>
      <c r="D93" s="303" t="str">
        <f t="shared" si="20"/>
        <v/>
      </c>
      <c r="E93" s="242"/>
      <c r="F93" s="234"/>
      <c r="G93" s="243"/>
      <c r="H93" s="298" t="str">
        <f>IF(OR(F93="",G93=""),"",計算!H79)</f>
        <v/>
      </c>
      <c r="I93" s="299" t="str">
        <f>IF(A93="","",IF(ISNA(HLOOKUP(A93,計算!$U$1:$AD$4,4,FALSE)),"",HLOOKUP(A93,計算!$U$1:$AD$4,4,FALSE)))</f>
        <v/>
      </c>
      <c r="J93" s="246"/>
      <c r="K93" s="233"/>
      <c r="L93" s="272"/>
      <c r="M93" s="287"/>
      <c r="N93" s="303" t="str">
        <f t="shared" si="21"/>
        <v/>
      </c>
      <c r="O93" s="248"/>
      <c r="P93" s="234"/>
      <c r="Q93" s="243"/>
      <c r="R93" s="298" t="str">
        <f>IF(OR(P93="",Q93=""),"",計算!AM79)</f>
        <v/>
      </c>
      <c r="S93" s="315" t="str">
        <f>IF(K93="","",IF(ISNA(HLOOKUP(K93,計算!$AZ$1:$BI$4,4,FALSE)),"",HLOOKUP(K93,計算!$AZ$1:$BI$4,4,FALSE)))</f>
        <v/>
      </c>
      <c r="T93" s="299" t="str">
        <f>IF(O93="","",IF(COUNTIF(計算!$BM$2:$BM$201,地價差額試算!O93)&lt;&gt;1,"V",""))</f>
        <v/>
      </c>
      <c r="U93" s="323" t="str">
        <f t="shared" ca="1" si="22"/>
        <v/>
      </c>
      <c r="V93" s="316" t="str">
        <f ca="1">計算!BP79</f>
        <v/>
      </c>
      <c r="W93" s="315" t="str">
        <f t="shared" ca="1" si="18"/>
        <v/>
      </c>
      <c r="X93" s="315" t="str">
        <f t="shared" ca="1" si="19"/>
        <v/>
      </c>
      <c r="Y93" s="317" t="str">
        <f t="shared" ca="1" si="23"/>
        <v/>
      </c>
      <c r="Z93" s="318" t="str">
        <f t="shared" ca="1" si="24"/>
        <v/>
      </c>
      <c r="AA93" s="242"/>
    </row>
    <row r="94" spans="1:27">
      <c r="A94" s="233"/>
      <c r="B94" s="272"/>
      <c r="C94" s="287"/>
      <c r="D94" s="303" t="str">
        <f t="shared" si="20"/>
        <v/>
      </c>
      <c r="E94" s="242"/>
      <c r="F94" s="234"/>
      <c r="G94" s="243"/>
      <c r="H94" s="298" t="str">
        <f>IF(OR(F94="",G94=""),"",計算!H80)</f>
        <v/>
      </c>
      <c r="I94" s="299" t="str">
        <f>IF(A94="","",IF(ISNA(HLOOKUP(A94,計算!$U$1:$AD$4,4,FALSE)),"",HLOOKUP(A94,計算!$U$1:$AD$4,4,FALSE)))</f>
        <v/>
      </c>
      <c r="J94" s="246"/>
      <c r="K94" s="233"/>
      <c r="L94" s="272"/>
      <c r="M94" s="287"/>
      <c r="N94" s="303" t="str">
        <f t="shared" si="21"/>
        <v/>
      </c>
      <c r="O94" s="248"/>
      <c r="P94" s="234"/>
      <c r="Q94" s="243"/>
      <c r="R94" s="298" t="str">
        <f>IF(OR(P94="",Q94=""),"",計算!AM80)</f>
        <v/>
      </c>
      <c r="S94" s="315" t="str">
        <f>IF(K94="","",IF(ISNA(HLOOKUP(K94,計算!$AZ$1:$BI$4,4,FALSE)),"",HLOOKUP(K94,計算!$AZ$1:$BI$4,4,FALSE)))</f>
        <v/>
      </c>
      <c r="T94" s="299" t="str">
        <f>IF(O94="","",IF(COUNTIF(計算!$BM$2:$BM$201,地價差額試算!O94)&lt;&gt;1,"V",""))</f>
        <v/>
      </c>
      <c r="U94" s="323" t="str">
        <f t="shared" ca="1" si="22"/>
        <v/>
      </c>
      <c r="V94" s="316" t="str">
        <f ca="1">計算!BP80</f>
        <v/>
      </c>
      <c r="W94" s="315" t="str">
        <f t="shared" ca="1" si="18"/>
        <v/>
      </c>
      <c r="X94" s="315" t="str">
        <f t="shared" ca="1" si="19"/>
        <v/>
      </c>
      <c r="Y94" s="317" t="str">
        <f t="shared" ca="1" si="23"/>
        <v/>
      </c>
      <c r="Z94" s="318" t="str">
        <f t="shared" ca="1" si="24"/>
        <v/>
      </c>
      <c r="AA94" s="242"/>
    </row>
    <row r="95" spans="1:27">
      <c r="A95" s="233"/>
      <c r="B95" s="272"/>
      <c r="C95" s="287"/>
      <c r="D95" s="303" t="str">
        <f t="shared" si="20"/>
        <v/>
      </c>
      <c r="E95" s="242"/>
      <c r="F95" s="234"/>
      <c r="G95" s="243"/>
      <c r="H95" s="298" t="str">
        <f>IF(OR(F95="",G95=""),"",計算!H81)</f>
        <v/>
      </c>
      <c r="I95" s="299" t="str">
        <f>IF(A95="","",IF(ISNA(HLOOKUP(A95,計算!$U$1:$AD$4,4,FALSE)),"",HLOOKUP(A95,計算!$U$1:$AD$4,4,FALSE)))</f>
        <v/>
      </c>
      <c r="J95" s="246"/>
      <c r="K95" s="233"/>
      <c r="L95" s="272"/>
      <c r="M95" s="287"/>
      <c r="N95" s="303" t="str">
        <f t="shared" si="21"/>
        <v/>
      </c>
      <c r="O95" s="248"/>
      <c r="P95" s="234"/>
      <c r="Q95" s="243"/>
      <c r="R95" s="298" t="str">
        <f>IF(OR(P95="",Q95=""),"",計算!AM81)</f>
        <v/>
      </c>
      <c r="S95" s="315" t="str">
        <f>IF(K95="","",IF(ISNA(HLOOKUP(K95,計算!$AZ$1:$BI$4,4,FALSE)),"",HLOOKUP(K95,計算!$AZ$1:$BI$4,4,FALSE)))</f>
        <v/>
      </c>
      <c r="T95" s="299" t="str">
        <f>IF(O95="","",IF(COUNTIF(計算!$BM$2:$BM$201,地價差額試算!O95)&lt;&gt;1,"V",""))</f>
        <v/>
      </c>
      <c r="U95" s="323" t="str">
        <f t="shared" ca="1" si="22"/>
        <v/>
      </c>
      <c r="V95" s="316" t="str">
        <f ca="1">計算!BP81</f>
        <v/>
      </c>
      <c r="W95" s="315" t="str">
        <f t="shared" ca="1" si="18"/>
        <v/>
      </c>
      <c r="X95" s="315" t="str">
        <f t="shared" ca="1" si="19"/>
        <v/>
      </c>
      <c r="Y95" s="317" t="str">
        <f t="shared" ca="1" si="23"/>
        <v/>
      </c>
      <c r="Z95" s="318" t="str">
        <f t="shared" ca="1" si="24"/>
        <v/>
      </c>
      <c r="AA95" s="242"/>
    </row>
    <row r="96" spans="1:27">
      <c r="A96" s="233"/>
      <c r="B96" s="272"/>
      <c r="C96" s="287"/>
      <c r="D96" s="303" t="str">
        <f t="shared" si="20"/>
        <v/>
      </c>
      <c r="E96" s="242"/>
      <c r="F96" s="234"/>
      <c r="G96" s="243"/>
      <c r="H96" s="298" t="str">
        <f>IF(OR(F96="",G96=""),"",計算!H82)</f>
        <v/>
      </c>
      <c r="I96" s="299" t="str">
        <f>IF(A96="","",IF(ISNA(HLOOKUP(A96,計算!$U$1:$AD$4,4,FALSE)),"",HLOOKUP(A96,計算!$U$1:$AD$4,4,FALSE)))</f>
        <v/>
      </c>
      <c r="J96" s="246"/>
      <c r="K96" s="233"/>
      <c r="L96" s="272"/>
      <c r="M96" s="287"/>
      <c r="N96" s="303" t="str">
        <f t="shared" si="21"/>
        <v/>
      </c>
      <c r="O96" s="248"/>
      <c r="P96" s="234"/>
      <c r="Q96" s="243"/>
      <c r="R96" s="298" t="str">
        <f>IF(OR(P96="",Q96=""),"",計算!AM82)</f>
        <v/>
      </c>
      <c r="S96" s="315" t="str">
        <f>IF(K96="","",IF(ISNA(HLOOKUP(K96,計算!$AZ$1:$BI$4,4,FALSE)),"",HLOOKUP(K96,計算!$AZ$1:$BI$4,4,FALSE)))</f>
        <v/>
      </c>
      <c r="T96" s="299" t="str">
        <f>IF(O96="","",IF(COUNTIF(計算!$BM$2:$BM$201,地價差額試算!O96)&lt;&gt;1,"V",""))</f>
        <v/>
      </c>
      <c r="U96" s="323" t="str">
        <f t="shared" ca="1" si="22"/>
        <v/>
      </c>
      <c r="V96" s="316" t="str">
        <f ca="1">計算!BP82</f>
        <v/>
      </c>
      <c r="W96" s="315" t="str">
        <f t="shared" ca="1" si="18"/>
        <v/>
      </c>
      <c r="X96" s="315" t="str">
        <f t="shared" ca="1" si="19"/>
        <v/>
      </c>
      <c r="Y96" s="317" t="str">
        <f t="shared" ca="1" si="23"/>
        <v/>
      </c>
      <c r="Z96" s="318" t="str">
        <f t="shared" ca="1" si="24"/>
        <v/>
      </c>
      <c r="AA96" s="242"/>
    </row>
    <row r="97" spans="1:27">
      <c r="A97" s="233"/>
      <c r="B97" s="272"/>
      <c r="C97" s="287"/>
      <c r="D97" s="303" t="str">
        <f t="shared" si="20"/>
        <v/>
      </c>
      <c r="E97" s="242"/>
      <c r="F97" s="234"/>
      <c r="G97" s="243"/>
      <c r="H97" s="298" t="str">
        <f>IF(OR(F97="",G97=""),"",計算!H83)</f>
        <v/>
      </c>
      <c r="I97" s="299" t="str">
        <f>IF(A97="","",IF(ISNA(HLOOKUP(A97,計算!$U$1:$AD$4,4,FALSE)),"",HLOOKUP(A97,計算!$U$1:$AD$4,4,FALSE)))</f>
        <v/>
      </c>
      <c r="J97" s="246"/>
      <c r="K97" s="233"/>
      <c r="L97" s="272"/>
      <c r="M97" s="287"/>
      <c r="N97" s="303" t="str">
        <f t="shared" si="21"/>
        <v/>
      </c>
      <c r="O97" s="248"/>
      <c r="P97" s="234"/>
      <c r="Q97" s="243"/>
      <c r="R97" s="298" t="str">
        <f>IF(OR(P97="",Q97=""),"",計算!AM83)</f>
        <v/>
      </c>
      <c r="S97" s="315" t="str">
        <f>IF(K97="","",IF(ISNA(HLOOKUP(K97,計算!$AZ$1:$BI$4,4,FALSE)),"",HLOOKUP(K97,計算!$AZ$1:$BI$4,4,FALSE)))</f>
        <v/>
      </c>
      <c r="T97" s="299" t="str">
        <f>IF(O97="","",IF(COUNTIF(計算!$BM$2:$BM$201,地價差額試算!O97)&lt;&gt;1,"V",""))</f>
        <v/>
      </c>
      <c r="U97" s="323" t="str">
        <f t="shared" ca="1" si="22"/>
        <v/>
      </c>
      <c r="V97" s="316" t="str">
        <f ca="1">計算!BP83</f>
        <v/>
      </c>
      <c r="W97" s="315" t="str">
        <f t="shared" ca="1" si="18"/>
        <v/>
      </c>
      <c r="X97" s="315" t="str">
        <f t="shared" ca="1" si="19"/>
        <v/>
      </c>
      <c r="Y97" s="317" t="str">
        <f t="shared" ca="1" si="23"/>
        <v/>
      </c>
      <c r="Z97" s="318" t="str">
        <f t="shared" ca="1" si="24"/>
        <v/>
      </c>
      <c r="AA97" s="242"/>
    </row>
    <row r="98" spans="1:27">
      <c r="A98" s="233"/>
      <c r="B98" s="272"/>
      <c r="C98" s="287"/>
      <c r="D98" s="303" t="str">
        <f t="shared" si="20"/>
        <v/>
      </c>
      <c r="E98" s="242"/>
      <c r="F98" s="234"/>
      <c r="G98" s="243"/>
      <c r="H98" s="298" t="str">
        <f>IF(OR(F98="",G98=""),"",計算!H84)</f>
        <v/>
      </c>
      <c r="I98" s="299" t="str">
        <f>IF(A98="","",IF(ISNA(HLOOKUP(A98,計算!$U$1:$AD$4,4,FALSE)),"",HLOOKUP(A98,計算!$U$1:$AD$4,4,FALSE)))</f>
        <v/>
      </c>
      <c r="J98" s="246"/>
      <c r="K98" s="233"/>
      <c r="L98" s="272"/>
      <c r="M98" s="287"/>
      <c r="N98" s="303" t="str">
        <f t="shared" si="21"/>
        <v/>
      </c>
      <c r="O98" s="248"/>
      <c r="P98" s="234"/>
      <c r="Q98" s="243"/>
      <c r="R98" s="298" t="str">
        <f>IF(OR(P98="",Q98=""),"",計算!AM84)</f>
        <v/>
      </c>
      <c r="S98" s="315" t="str">
        <f>IF(K98="","",IF(ISNA(HLOOKUP(K98,計算!$AZ$1:$BI$4,4,FALSE)),"",HLOOKUP(K98,計算!$AZ$1:$BI$4,4,FALSE)))</f>
        <v/>
      </c>
      <c r="T98" s="299" t="str">
        <f>IF(O98="","",IF(COUNTIF(計算!$BM$2:$BM$201,地價差額試算!O98)&lt;&gt;1,"V",""))</f>
        <v/>
      </c>
      <c r="U98" s="323" t="str">
        <f t="shared" ca="1" si="22"/>
        <v/>
      </c>
      <c r="V98" s="316" t="str">
        <f ca="1">計算!BP84</f>
        <v/>
      </c>
      <c r="W98" s="315" t="str">
        <f t="shared" ca="1" si="18"/>
        <v/>
      </c>
      <c r="X98" s="315" t="str">
        <f t="shared" ca="1" si="19"/>
        <v/>
      </c>
      <c r="Y98" s="317" t="str">
        <f t="shared" ca="1" si="23"/>
        <v/>
      </c>
      <c r="Z98" s="318" t="str">
        <f t="shared" ca="1" si="24"/>
        <v/>
      </c>
      <c r="AA98" s="242"/>
    </row>
    <row r="99" spans="1:27">
      <c r="A99" s="233"/>
      <c r="B99" s="272"/>
      <c r="C99" s="287"/>
      <c r="D99" s="303" t="str">
        <f t="shared" si="20"/>
        <v/>
      </c>
      <c r="E99" s="242"/>
      <c r="F99" s="234"/>
      <c r="G99" s="243"/>
      <c r="H99" s="298" t="str">
        <f>IF(OR(F99="",G99=""),"",計算!H85)</f>
        <v/>
      </c>
      <c r="I99" s="299" t="str">
        <f>IF(A99="","",IF(ISNA(HLOOKUP(A99,計算!$U$1:$AD$4,4,FALSE)),"",HLOOKUP(A99,計算!$U$1:$AD$4,4,FALSE)))</f>
        <v/>
      </c>
      <c r="J99" s="246"/>
      <c r="K99" s="233"/>
      <c r="L99" s="272"/>
      <c r="M99" s="287"/>
      <c r="N99" s="303" t="str">
        <f t="shared" si="21"/>
        <v/>
      </c>
      <c r="O99" s="248"/>
      <c r="P99" s="234"/>
      <c r="Q99" s="243"/>
      <c r="R99" s="298" t="str">
        <f>IF(OR(P99="",Q99=""),"",計算!AM85)</f>
        <v/>
      </c>
      <c r="S99" s="315" t="str">
        <f>IF(K99="","",IF(ISNA(HLOOKUP(K99,計算!$AZ$1:$BI$4,4,FALSE)),"",HLOOKUP(K99,計算!$AZ$1:$BI$4,4,FALSE)))</f>
        <v/>
      </c>
      <c r="T99" s="299" t="str">
        <f>IF(O99="","",IF(COUNTIF(計算!$BM$2:$BM$201,地價差額試算!O99)&lt;&gt;1,"V",""))</f>
        <v/>
      </c>
      <c r="U99" s="323" t="str">
        <f t="shared" ca="1" si="22"/>
        <v/>
      </c>
      <c r="V99" s="316" t="str">
        <f ca="1">計算!BP85</f>
        <v/>
      </c>
      <c r="W99" s="315" t="str">
        <f t="shared" ca="1" si="18"/>
        <v/>
      </c>
      <c r="X99" s="315" t="str">
        <f t="shared" ca="1" si="19"/>
        <v/>
      </c>
      <c r="Y99" s="317" t="str">
        <f t="shared" ca="1" si="23"/>
        <v/>
      </c>
      <c r="Z99" s="318" t="str">
        <f t="shared" ca="1" si="24"/>
        <v/>
      </c>
      <c r="AA99" s="242"/>
    </row>
    <row r="100" spans="1:27">
      <c r="A100" s="233"/>
      <c r="B100" s="272"/>
      <c r="C100" s="287"/>
      <c r="D100" s="303" t="str">
        <f t="shared" si="20"/>
        <v/>
      </c>
      <c r="E100" s="242"/>
      <c r="F100" s="234"/>
      <c r="G100" s="243"/>
      <c r="H100" s="298" t="str">
        <f>IF(OR(F100="",G100=""),"",計算!H86)</f>
        <v/>
      </c>
      <c r="I100" s="299" t="str">
        <f>IF(A100="","",IF(ISNA(HLOOKUP(A100,計算!$U$1:$AD$4,4,FALSE)),"",HLOOKUP(A100,計算!$U$1:$AD$4,4,FALSE)))</f>
        <v/>
      </c>
      <c r="J100" s="246"/>
      <c r="K100" s="233"/>
      <c r="L100" s="272"/>
      <c r="M100" s="287"/>
      <c r="N100" s="303" t="str">
        <f t="shared" si="21"/>
        <v/>
      </c>
      <c r="O100" s="248"/>
      <c r="P100" s="234"/>
      <c r="Q100" s="243"/>
      <c r="R100" s="298" t="str">
        <f>IF(OR(P100="",Q100=""),"",計算!AM86)</f>
        <v/>
      </c>
      <c r="S100" s="315" t="str">
        <f>IF(K100="","",IF(ISNA(HLOOKUP(K100,計算!$AZ$1:$BI$4,4,FALSE)),"",HLOOKUP(K100,計算!$AZ$1:$BI$4,4,FALSE)))</f>
        <v/>
      </c>
      <c r="T100" s="299" t="str">
        <f>IF(O100="","",IF(COUNTIF(計算!$BM$2:$BM$201,地價差額試算!O100)&lt;&gt;1,"V",""))</f>
        <v/>
      </c>
      <c r="U100" s="323" t="str">
        <f t="shared" ca="1" si="22"/>
        <v/>
      </c>
      <c r="V100" s="316" t="str">
        <f ca="1">計算!BP86</f>
        <v/>
      </c>
      <c r="W100" s="315" t="str">
        <f t="shared" ca="1" si="18"/>
        <v/>
      </c>
      <c r="X100" s="315" t="str">
        <f t="shared" ca="1" si="19"/>
        <v/>
      </c>
      <c r="Y100" s="317" t="str">
        <f t="shared" ca="1" si="23"/>
        <v/>
      </c>
      <c r="Z100" s="318" t="str">
        <f t="shared" ca="1" si="24"/>
        <v/>
      </c>
      <c r="AA100" s="242"/>
    </row>
    <row r="101" spans="1:27">
      <c r="A101" s="233"/>
      <c r="B101" s="272"/>
      <c r="C101" s="287"/>
      <c r="D101" s="303" t="str">
        <f t="shared" si="20"/>
        <v/>
      </c>
      <c r="E101" s="242"/>
      <c r="F101" s="234"/>
      <c r="G101" s="243"/>
      <c r="H101" s="298" t="str">
        <f>IF(OR(F101="",G101=""),"",計算!H87)</f>
        <v/>
      </c>
      <c r="I101" s="299" t="str">
        <f>IF(A101="","",IF(ISNA(HLOOKUP(A101,計算!$U$1:$AD$4,4,FALSE)),"",HLOOKUP(A101,計算!$U$1:$AD$4,4,FALSE)))</f>
        <v/>
      </c>
      <c r="J101" s="246"/>
      <c r="K101" s="233"/>
      <c r="L101" s="272"/>
      <c r="M101" s="287"/>
      <c r="N101" s="303" t="str">
        <f t="shared" si="21"/>
        <v/>
      </c>
      <c r="O101" s="248"/>
      <c r="P101" s="234"/>
      <c r="Q101" s="243"/>
      <c r="R101" s="298" t="str">
        <f>IF(OR(P101="",Q101=""),"",計算!AM87)</f>
        <v/>
      </c>
      <c r="S101" s="315" t="str">
        <f>IF(K101="","",IF(ISNA(HLOOKUP(K101,計算!$AZ$1:$BI$4,4,FALSE)),"",HLOOKUP(K101,計算!$AZ$1:$BI$4,4,FALSE)))</f>
        <v/>
      </c>
      <c r="T101" s="299" t="str">
        <f>IF(O101="","",IF(COUNTIF(計算!$BM$2:$BM$201,地價差額試算!O101)&lt;&gt;1,"V",""))</f>
        <v/>
      </c>
      <c r="U101" s="323" t="str">
        <f t="shared" ca="1" si="22"/>
        <v/>
      </c>
      <c r="V101" s="316" t="str">
        <f ca="1">計算!BP87</f>
        <v/>
      </c>
      <c r="W101" s="315" t="str">
        <f t="shared" ca="1" si="18"/>
        <v/>
      </c>
      <c r="X101" s="315" t="str">
        <f t="shared" ca="1" si="19"/>
        <v/>
      </c>
      <c r="Y101" s="317" t="str">
        <f t="shared" ca="1" si="23"/>
        <v/>
      </c>
      <c r="Z101" s="318" t="str">
        <f t="shared" ca="1" si="24"/>
        <v/>
      </c>
      <c r="AA101" s="242"/>
    </row>
    <row r="102" spans="1:27">
      <c r="A102" s="233"/>
      <c r="B102" s="272"/>
      <c r="C102" s="287"/>
      <c r="D102" s="303" t="str">
        <f t="shared" si="20"/>
        <v/>
      </c>
      <c r="E102" s="242"/>
      <c r="F102" s="234"/>
      <c r="G102" s="243"/>
      <c r="H102" s="298" t="str">
        <f>IF(OR(F102="",G102=""),"",計算!H88)</f>
        <v/>
      </c>
      <c r="I102" s="299" t="str">
        <f>IF(A102="","",IF(ISNA(HLOOKUP(A102,計算!$U$1:$AD$4,4,FALSE)),"",HLOOKUP(A102,計算!$U$1:$AD$4,4,FALSE)))</f>
        <v/>
      </c>
      <c r="J102" s="246"/>
      <c r="K102" s="233"/>
      <c r="L102" s="272"/>
      <c r="M102" s="287"/>
      <c r="N102" s="303" t="str">
        <f t="shared" si="21"/>
        <v/>
      </c>
      <c r="O102" s="248"/>
      <c r="P102" s="234"/>
      <c r="Q102" s="243"/>
      <c r="R102" s="298" t="str">
        <f>IF(OR(P102="",Q102=""),"",計算!AM88)</f>
        <v/>
      </c>
      <c r="S102" s="315" t="str">
        <f>IF(K102="","",IF(ISNA(HLOOKUP(K102,計算!$AZ$1:$BI$4,4,FALSE)),"",HLOOKUP(K102,計算!$AZ$1:$BI$4,4,FALSE)))</f>
        <v/>
      </c>
      <c r="T102" s="299" t="str">
        <f>IF(O102="","",IF(COUNTIF(計算!$BM$2:$BM$201,地價差額試算!O102)&lt;&gt;1,"V",""))</f>
        <v/>
      </c>
      <c r="U102" s="323" t="str">
        <f t="shared" ca="1" si="22"/>
        <v/>
      </c>
      <c r="V102" s="316" t="str">
        <f ca="1">計算!BP88</f>
        <v/>
      </c>
      <c r="W102" s="315" t="str">
        <f t="shared" ca="1" si="18"/>
        <v/>
      </c>
      <c r="X102" s="315" t="str">
        <f t="shared" ca="1" si="19"/>
        <v/>
      </c>
      <c r="Y102" s="317" t="str">
        <f t="shared" ca="1" si="23"/>
        <v/>
      </c>
      <c r="Z102" s="318" t="str">
        <f t="shared" ca="1" si="24"/>
        <v/>
      </c>
      <c r="AA102" s="242"/>
    </row>
    <row r="103" spans="1:27">
      <c r="A103" s="233"/>
      <c r="B103" s="272"/>
      <c r="C103" s="287"/>
      <c r="D103" s="303" t="str">
        <f t="shared" si="20"/>
        <v/>
      </c>
      <c r="E103" s="242"/>
      <c r="F103" s="234"/>
      <c r="G103" s="243"/>
      <c r="H103" s="298" t="str">
        <f>IF(OR(F103="",G103=""),"",計算!H89)</f>
        <v/>
      </c>
      <c r="I103" s="299" t="str">
        <f>IF(A103="","",IF(ISNA(HLOOKUP(A103,計算!$U$1:$AD$4,4,FALSE)),"",HLOOKUP(A103,計算!$U$1:$AD$4,4,FALSE)))</f>
        <v/>
      </c>
      <c r="J103" s="246"/>
      <c r="K103" s="233"/>
      <c r="L103" s="272"/>
      <c r="M103" s="287"/>
      <c r="N103" s="303" t="str">
        <f t="shared" si="21"/>
        <v/>
      </c>
      <c r="O103" s="248"/>
      <c r="P103" s="234"/>
      <c r="Q103" s="243"/>
      <c r="R103" s="298" t="str">
        <f>IF(OR(P103="",Q103=""),"",計算!AM89)</f>
        <v/>
      </c>
      <c r="S103" s="315" t="str">
        <f>IF(K103="","",IF(ISNA(HLOOKUP(K103,計算!$AZ$1:$BI$4,4,FALSE)),"",HLOOKUP(K103,計算!$AZ$1:$BI$4,4,FALSE)))</f>
        <v/>
      </c>
      <c r="T103" s="299" t="str">
        <f>IF(O103="","",IF(COUNTIF(計算!$BM$2:$BM$201,地價差額試算!O103)&lt;&gt;1,"V",""))</f>
        <v/>
      </c>
      <c r="U103" s="323" t="str">
        <f t="shared" ca="1" si="22"/>
        <v/>
      </c>
      <c r="V103" s="316" t="str">
        <f ca="1">計算!BP89</f>
        <v/>
      </c>
      <c r="W103" s="315" t="str">
        <f t="shared" ca="1" si="18"/>
        <v/>
      </c>
      <c r="X103" s="315" t="str">
        <f t="shared" ca="1" si="19"/>
        <v/>
      </c>
      <c r="Y103" s="317" t="str">
        <f t="shared" ca="1" si="23"/>
        <v/>
      </c>
      <c r="Z103" s="318" t="str">
        <f t="shared" ca="1" si="24"/>
        <v/>
      </c>
      <c r="AA103" s="242"/>
    </row>
    <row r="104" spans="1:27">
      <c r="A104" s="233"/>
      <c r="B104" s="272"/>
      <c r="C104" s="287"/>
      <c r="D104" s="303" t="str">
        <f t="shared" si="20"/>
        <v/>
      </c>
      <c r="E104" s="242"/>
      <c r="F104" s="234"/>
      <c r="G104" s="243"/>
      <c r="H104" s="298" t="str">
        <f>IF(OR(F104="",G104=""),"",計算!H90)</f>
        <v/>
      </c>
      <c r="I104" s="299" t="str">
        <f>IF(A104="","",IF(ISNA(HLOOKUP(A104,計算!$U$1:$AD$4,4,FALSE)),"",HLOOKUP(A104,計算!$U$1:$AD$4,4,FALSE)))</f>
        <v/>
      </c>
      <c r="J104" s="246"/>
      <c r="K104" s="233"/>
      <c r="L104" s="272"/>
      <c r="M104" s="287"/>
      <c r="N104" s="303" t="str">
        <f t="shared" si="21"/>
        <v/>
      </c>
      <c r="O104" s="248"/>
      <c r="P104" s="234"/>
      <c r="Q104" s="243"/>
      <c r="R104" s="298" t="str">
        <f>IF(OR(P104="",Q104=""),"",計算!AM90)</f>
        <v/>
      </c>
      <c r="S104" s="315" t="str">
        <f>IF(K104="","",IF(ISNA(HLOOKUP(K104,計算!$AZ$1:$BI$4,4,FALSE)),"",HLOOKUP(K104,計算!$AZ$1:$BI$4,4,FALSE)))</f>
        <v/>
      </c>
      <c r="T104" s="299" t="str">
        <f>IF(O104="","",IF(COUNTIF(計算!$BM$2:$BM$201,地價差額試算!O104)&lt;&gt;1,"V",""))</f>
        <v/>
      </c>
      <c r="U104" s="323" t="str">
        <f t="shared" ca="1" si="22"/>
        <v/>
      </c>
      <c r="V104" s="316" t="str">
        <f ca="1">計算!BP90</f>
        <v/>
      </c>
      <c r="W104" s="315" t="str">
        <f t="shared" ca="1" si="18"/>
        <v/>
      </c>
      <c r="X104" s="315" t="str">
        <f t="shared" ca="1" si="19"/>
        <v/>
      </c>
      <c r="Y104" s="317" t="str">
        <f t="shared" ca="1" si="23"/>
        <v/>
      </c>
      <c r="Z104" s="318" t="str">
        <f t="shared" ca="1" si="24"/>
        <v/>
      </c>
      <c r="AA104" s="242"/>
    </row>
    <row r="105" spans="1:27">
      <c r="A105" s="233"/>
      <c r="B105" s="272"/>
      <c r="C105" s="287"/>
      <c r="D105" s="303" t="str">
        <f t="shared" si="20"/>
        <v/>
      </c>
      <c r="E105" s="242"/>
      <c r="F105" s="234"/>
      <c r="G105" s="243"/>
      <c r="H105" s="298" t="str">
        <f>IF(OR(F105="",G105=""),"",計算!H91)</f>
        <v/>
      </c>
      <c r="I105" s="299" t="str">
        <f>IF(A105="","",IF(ISNA(HLOOKUP(A105,計算!$U$1:$AD$4,4,FALSE)),"",HLOOKUP(A105,計算!$U$1:$AD$4,4,FALSE)))</f>
        <v/>
      </c>
      <c r="J105" s="246"/>
      <c r="K105" s="233"/>
      <c r="L105" s="272"/>
      <c r="M105" s="287"/>
      <c r="N105" s="303" t="str">
        <f t="shared" si="21"/>
        <v/>
      </c>
      <c r="O105" s="248"/>
      <c r="P105" s="234"/>
      <c r="Q105" s="243"/>
      <c r="R105" s="298" t="str">
        <f>IF(OR(P105="",Q105=""),"",計算!AM91)</f>
        <v/>
      </c>
      <c r="S105" s="315" t="str">
        <f>IF(K105="","",IF(ISNA(HLOOKUP(K105,計算!$AZ$1:$BI$4,4,FALSE)),"",HLOOKUP(K105,計算!$AZ$1:$BI$4,4,FALSE)))</f>
        <v/>
      </c>
      <c r="T105" s="299" t="str">
        <f>IF(O105="","",IF(COUNTIF(計算!$BM$2:$BM$201,地價差額試算!O105)&lt;&gt;1,"V",""))</f>
        <v/>
      </c>
      <c r="U105" s="323" t="str">
        <f t="shared" ca="1" si="22"/>
        <v/>
      </c>
      <c r="V105" s="316" t="str">
        <f ca="1">計算!BP91</f>
        <v/>
      </c>
      <c r="W105" s="315" t="str">
        <f t="shared" ca="1" si="18"/>
        <v/>
      </c>
      <c r="X105" s="315" t="str">
        <f t="shared" ca="1" si="19"/>
        <v/>
      </c>
      <c r="Y105" s="317" t="str">
        <f t="shared" ca="1" si="23"/>
        <v/>
      </c>
      <c r="Z105" s="318" t="str">
        <f t="shared" ca="1" si="24"/>
        <v/>
      </c>
      <c r="AA105" s="242"/>
    </row>
    <row r="106" spans="1:27">
      <c r="A106" s="233"/>
      <c r="B106" s="272"/>
      <c r="C106" s="287"/>
      <c r="D106" s="303" t="str">
        <f t="shared" si="20"/>
        <v/>
      </c>
      <c r="E106" s="242"/>
      <c r="F106" s="234"/>
      <c r="G106" s="243"/>
      <c r="H106" s="298" t="str">
        <f>IF(OR(F106="",G106=""),"",計算!H92)</f>
        <v/>
      </c>
      <c r="I106" s="299" t="str">
        <f>IF(A106="","",IF(ISNA(HLOOKUP(A106,計算!$U$1:$AD$4,4,FALSE)),"",HLOOKUP(A106,計算!$U$1:$AD$4,4,FALSE)))</f>
        <v/>
      </c>
      <c r="J106" s="246"/>
      <c r="K106" s="233"/>
      <c r="L106" s="272"/>
      <c r="M106" s="287"/>
      <c r="N106" s="303" t="str">
        <f t="shared" si="21"/>
        <v/>
      </c>
      <c r="O106" s="248"/>
      <c r="P106" s="234"/>
      <c r="Q106" s="243"/>
      <c r="R106" s="298" t="str">
        <f>IF(OR(P106="",Q106=""),"",計算!AM92)</f>
        <v/>
      </c>
      <c r="S106" s="315" t="str">
        <f>IF(K106="","",IF(ISNA(HLOOKUP(K106,計算!$AZ$1:$BI$4,4,FALSE)),"",HLOOKUP(K106,計算!$AZ$1:$BI$4,4,FALSE)))</f>
        <v/>
      </c>
      <c r="T106" s="299" t="str">
        <f>IF(O106="","",IF(COUNTIF(計算!$BM$2:$BM$201,地價差額試算!O106)&lt;&gt;1,"V",""))</f>
        <v/>
      </c>
      <c r="U106" s="323" t="str">
        <f t="shared" ca="1" si="22"/>
        <v/>
      </c>
      <c r="V106" s="316" t="str">
        <f ca="1">計算!BP92</f>
        <v/>
      </c>
      <c r="W106" s="315" t="str">
        <f t="shared" ca="1" si="18"/>
        <v/>
      </c>
      <c r="X106" s="315" t="str">
        <f t="shared" ca="1" si="19"/>
        <v/>
      </c>
      <c r="Y106" s="317" t="str">
        <f t="shared" ca="1" si="23"/>
        <v/>
      </c>
      <c r="Z106" s="318" t="str">
        <f t="shared" ca="1" si="24"/>
        <v/>
      </c>
      <c r="AA106" s="242"/>
    </row>
    <row r="107" spans="1:27">
      <c r="A107" s="233"/>
      <c r="B107" s="272"/>
      <c r="C107" s="287"/>
      <c r="D107" s="303" t="str">
        <f t="shared" si="20"/>
        <v/>
      </c>
      <c r="E107" s="242"/>
      <c r="F107" s="234"/>
      <c r="G107" s="243"/>
      <c r="H107" s="298" t="str">
        <f>IF(OR(F107="",G107=""),"",計算!H93)</f>
        <v/>
      </c>
      <c r="I107" s="299" t="str">
        <f>IF(A107="","",IF(ISNA(HLOOKUP(A107,計算!$U$1:$AD$4,4,FALSE)),"",HLOOKUP(A107,計算!$U$1:$AD$4,4,FALSE)))</f>
        <v/>
      </c>
      <c r="J107" s="246"/>
      <c r="K107" s="233"/>
      <c r="L107" s="272"/>
      <c r="M107" s="287"/>
      <c r="N107" s="303" t="str">
        <f t="shared" si="21"/>
        <v/>
      </c>
      <c r="O107" s="248"/>
      <c r="P107" s="234"/>
      <c r="Q107" s="243"/>
      <c r="R107" s="298" t="str">
        <f>IF(OR(P107="",Q107=""),"",計算!AM93)</f>
        <v/>
      </c>
      <c r="S107" s="315" t="str">
        <f>IF(K107="","",IF(ISNA(HLOOKUP(K107,計算!$AZ$1:$BI$4,4,FALSE)),"",HLOOKUP(K107,計算!$AZ$1:$BI$4,4,FALSE)))</f>
        <v/>
      </c>
      <c r="T107" s="299" t="str">
        <f>IF(O107="","",IF(COUNTIF(計算!$BM$2:$BM$201,地價差額試算!O107)&lt;&gt;1,"V",""))</f>
        <v/>
      </c>
      <c r="U107" s="323" t="str">
        <f t="shared" ca="1" si="22"/>
        <v/>
      </c>
      <c r="V107" s="316" t="str">
        <f ca="1">計算!BP93</f>
        <v/>
      </c>
      <c r="W107" s="315" t="str">
        <f t="shared" ca="1" si="18"/>
        <v/>
      </c>
      <c r="X107" s="315" t="str">
        <f t="shared" ca="1" si="19"/>
        <v/>
      </c>
      <c r="Y107" s="317" t="str">
        <f t="shared" ca="1" si="23"/>
        <v/>
      </c>
      <c r="Z107" s="318" t="str">
        <f t="shared" ca="1" si="24"/>
        <v/>
      </c>
      <c r="AA107" s="242"/>
    </row>
    <row r="108" spans="1:27">
      <c r="A108" s="233"/>
      <c r="B108" s="272"/>
      <c r="C108" s="287"/>
      <c r="D108" s="303" t="str">
        <f t="shared" si="20"/>
        <v/>
      </c>
      <c r="E108" s="242"/>
      <c r="F108" s="234"/>
      <c r="G108" s="243"/>
      <c r="H108" s="298" t="str">
        <f>IF(OR(F108="",G108=""),"",計算!H94)</f>
        <v/>
      </c>
      <c r="I108" s="299" t="str">
        <f>IF(A108="","",IF(ISNA(HLOOKUP(A108,計算!$U$1:$AD$4,4,FALSE)),"",HLOOKUP(A108,計算!$U$1:$AD$4,4,FALSE)))</f>
        <v/>
      </c>
      <c r="J108" s="246"/>
      <c r="K108" s="233"/>
      <c r="L108" s="272"/>
      <c r="M108" s="287"/>
      <c r="N108" s="303" t="str">
        <f t="shared" si="21"/>
        <v/>
      </c>
      <c r="O108" s="248"/>
      <c r="P108" s="234"/>
      <c r="Q108" s="243"/>
      <c r="R108" s="298" t="str">
        <f>IF(OR(P108="",Q108=""),"",計算!AM94)</f>
        <v/>
      </c>
      <c r="S108" s="315" t="str">
        <f>IF(K108="","",IF(ISNA(HLOOKUP(K108,計算!$AZ$1:$BI$4,4,FALSE)),"",HLOOKUP(K108,計算!$AZ$1:$BI$4,4,FALSE)))</f>
        <v/>
      </c>
      <c r="T108" s="299" t="str">
        <f>IF(O108="","",IF(COUNTIF(計算!$BM$2:$BM$201,地價差額試算!O108)&lt;&gt;1,"V",""))</f>
        <v/>
      </c>
      <c r="U108" s="323" t="str">
        <f t="shared" ca="1" si="22"/>
        <v/>
      </c>
      <c r="V108" s="316" t="str">
        <f ca="1">計算!BP94</f>
        <v/>
      </c>
      <c r="W108" s="315" t="str">
        <f t="shared" ca="1" si="18"/>
        <v/>
      </c>
      <c r="X108" s="315" t="str">
        <f t="shared" ca="1" si="19"/>
        <v/>
      </c>
      <c r="Y108" s="317" t="str">
        <f t="shared" ca="1" si="23"/>
        <v/>
      </c>
      <c r="Z108" s="318" t="str">
        <f t="shared" ca="1" si="24"/>
        <v/>
      </c>
      <c r="AA108" s="242"/>
    </row>
    <row r="109" spans="1:27">
      <c r="A109" s="233"/>
      <c r="B109" s="272"/>
      <c r="C109" s="287"/>
      <c r="D109" s="303" t="str">
        <f t="shared" si="20"/>
        <v/>
      </c>
      <c r="E109" s="242"/>
      <c r="F109" s="234"/>
      <c r="G109" s="243"/>
      <c r="H109" s="298" t="str">
        <f>IF(OR(F109="",G109=""),"",計算!H95)</f>
        <v/>
      </c>
      <c r="I109" s="299" t="str">
        <f>IF(A109="","",IF(ISNA(HLOOKUP(A109,計算!$U$1:$AD$4,4,FALSE)),"",HLOOKUP(A109,計算!$U$1:$AD$4,4,FALSE)))</f>
        <v/>
      </c>
      <c r="J109" s="246"/>
      <c r="K109" s="233"/>
      <c r="L109" s="272"/>
      <c r="M109" s="287"/>
      <c r="N109" s="303" t="str">
        <f t="shared" si="21"/>
        <v/>
      </c>
      <c r="O109" s="248"/>
      <c r="P109" s="234"/>
      <c r="Q109" s="243"/>
      <c r="R109" s="298" t="str">
        <f>IF(OR(P109="",Q109=""),"",計算!AM95)</f>
        <v/>
      </c>
      <c r="S109" s="315" t="str">
        <f>IF(K109="","",IF(ISNA(HLOOKUP(K109,計算!$AZ$1:$BI$4,4,FALSE)),"",HLOOKUP(K109,計算!$AZ$1:$BI$4,4,FALSE)))</f>
        <v/>
      </c>
      <c r="T109" s="299" t="str">
        <f>IF(O109="","",IF(COUNTIF(計算!$BM$2:$BM$201,地價差額試算!O109)&lt;&gt;1,"V",""))</f>
        <v/>
      </c>
      <c r="U109" s="323" t="str">
        <f t="shared" ca="1" si="22"/>
        <v/>
      </c>
      <c r="V109" s="316" t="str">
        <f ca="1">計算!BP95</f>
        <v/>
      </c>
      <c r="W109" s="315" t="str">
        <f t="shared" ca="1" si="18"/>
        <v/>
      </c>
      <c r="X109" s="315" t="str">
        <f t="shared" ca="1" si="19"/>
        <v/>
      </c>
      <c r="Y109" s="317" t="str">
        <f t="shared" ca="1" si="23"/>
        <v/>
      </c>
      <c r="Z109" s="318" t="str">
        <f t="shared" ca="1" si="24"/>
        <v/>
      </c>
      <c r="AA109" s="242"/>
    </row>
    <row r="110" spans="1:27">
      <c r="A110" s="233"/>
      <c r="B110" s="272"/>
      <c r="C110" s="287"/>
      <c r="D110" s="303" t="str">
        <f t="shared" si="20"/>
        <v/>
      </c>
      <c r="E110" s="242"/>
      <c r="F110" s="234"/>
      <c r="G110" s="243"/>
      <c r="H110" s="298" t="str">
        <f>IF(OR(F110="",G110=""),"",計算!H96)</f>
        <v/>
      </c>
      <c r="I110" s="299" t="str">
        <f>IF(A110="","",IF(ISNA(HLOOKUP(A110,計算!$U$1:$AD$4,4,FALSE)),"",HLOOKUP(A110,計算!$U$1:$AD$4,4,FALSE)))</f>
        <v/>
      </c>
      <c r="J110" s="246"/>
      <c r="K110" s="233"/>
      <c r="L110" s="272"/>
      <c r="M110" s="287"/>
      <c r="N110" s="303" t="str">
        <f t="shared" si="21"/>
        <v/>
      </c>
      <c r="O110" s="248"/>
      <c r="P110" s="234"/>
      <c r="Q110" s="243"/>
      <c r="R110" s="298" t="str">
        <f>IF(OR(P110="",Q110=""),"",計算!AM96)</f>
        <v/>
      </c>
      <c r="S110" s="315" t="str">
        <f>IF(K110="","",IF(ISNA(HLOOKUP(K110,計算!$AZ$1:$BI$4,4,FALSE)),"",HLOOKUP(K110,計算!$AZ$1:$BI$4,4,FALSE)))</f>
        <v/>
      </c>
      <c r="T110" s="299" t="str">
        <f>IF(O110="","",IF(COUNTIF(計算!$BM$2:$BM$201,地價差額試算!O110)&lt;&gt;1,"V",""))</f>
        <v/>
      </c>
      <c r="U110" s="323" t="str">
        <f t="shared" ca="1" si="22"/>
        <v/>
      </c>
      <c r="V110" s="316" t="str">
        <f ca="1">計算!BP96</f>
        <v/>
      </c>
      <c r="W110" s="315" t="str">
        <f t="shared" ca="1" si="18"/>
        <v/>
      </c>
      <c r="X110" s="315" t="str">
        <f t="shared" ca="1" si="19"/>
        <v/>
      </c>
      <c r="Y110" s="317" t="str">
        <f t="shared" ca="1" si="23"/>
        <v/>
      </c>
      <c r="Z110" s="318" t="str">
        <f t="shared" ca="1" si="24"/>
        <v/>
      </c>
      <c r="AA110" s="242"/>
    </row>
    <row r="111" spans="1:27">
      <c r="A111" s="233"/>
      <c r="B111" s="272"/>
      <c r="C111" s="287"/>
      <c r="D111" s="303" t="str">
        <f t="shared" si="20"/>
        <v/>
      </c>
      <c r="E111" s="242"/>
      <c r="F111" s="234"/>
      <c r="G111" s="243"/>
      <c r="H111" s="298" t="str">
        <f>IF(OR(F111="",G111=""),"",計算!H97)</f>
        <v/>
      </c>
      <c r="I111" s="299" t="str">
        <f>IF(A111="","",IF(ISNA(HLOOKUP(A111,計算!$U$1:$AD$4,4,FALSE)),"",HLOOKUP(A111,計算!$U$1:$AD$4,4,FALSE)))</f>
        <v/>
      </c>
      <c r="J111" s="246"/>
      <c r="K111" s="233"/>
      <c r="L111" s="272"/>
      <c r="M111" s="287"/>
      <c r="N111" s="303" t="str">
        <f t="shared" si="21"/>
        <v/>
      </c>
      <c r="O111" s="248"/>
      <c r="P111" s="234"/>
      <c r="Q111" s="243"/>
      <c r="R111" s="298" t="str">
        <f>IF(OR(P111="",Q111=""),"",計算!AM97)</f>
        <v/>
      </c>
      <c r="S111" s="315" t="str">
        <f>IF(K111="","",IF(ISNA(HLOOKUP(K111,計算!$AZ$1:$BI$4,4,FALSE)),"",HLOOKUP(K111,計算!$AZ$1:$BI$4,4,FALSE)))</f>
        <v/>
      </c>
      <c r="T111" s="299" t="str">
        <f>IF(O111="","",IF(COUNTIF(計算!$BM$2:$BM$201,地價差額試算!O111)&lt;&gt;1,"V",""))</f>
        <v/>
      </c>
      <c r="U111" s="323" t="str">
        <f t="shared" ca="1" si="22"/>
        <v/>
      </c>
      <c r="V111" s="316" t="str">
        <f ca="1">計算!BP97</f>
        <v/>
      </c>
      <c r="W111" s="315" t="str">
        <f t="shared" ca="1" si="18"/>
        <v/>
      </c>
      <c r="X111" s="315" t="str">
        <f t="shared" ca="1" si="19"/>
        <v/>
      </c>
      <c r="Y111" s="317" t="str">
        <f t="shared" ca="1" si="23"/>
        <v/>
      </c>
      <c r="Z111" s="318" t="str">
        <f t="shared" ca="1" si="24"/>
        <v/>
      </c>
      <c r="AA111" s="242"/>
    </row>
    <row r="112" spans="1:27">
      <c r="A112" s="233"/>
      <c r="B112" s="272"/>
      <c r="C112" s="287"/>
      <c r="D112" s="303" t="str">
        <f t="shared" si="20"/>
        <v/>
      </c>
      <c r="E112" s="242"/>
      <c r="F112" s="234"/>
      <c r="G112" s="243"/>
      <c r="H112" s="298" t="str">
        <f>IF(OR(F112="",G112=""),"",計算!H98)</f>
        <v/>
      </c>
      <c r="I112" s="299" t="str">
        <f>IF(A112="","",IF(ISNA(HLOOKUP(A112,計算!$U$1:$AD$4,4,FALSE)),"",HLOOKUP(A112,計算!$U$1:$AD$4,4,FALSE)))</f>
        <v/>
      </c>
      <c r="J112" s="246"/>
      <c r="K112" s="233"/>
      <c r="L112" s="272"/>
      <c r="M112" s="287"/>
      <c r="N112" s="303" t="str">
        <f t="shared" si="21"/>
        <v/>
      </c>
      <c r="O112" s="248"/>
      <c r="P112" s="234"/>
      <c r="Q112" s="243"/>
      <c r="R112" s="298" t="str">
        <f>IF(OR(P112="",Q112=""),"",計算!AM98)</f>
        <v/>
      </c>
      <c r="S112" s="315" t="str">
        <f>IF(K112="","",IF(ISNA(HLOOKUP(K112,計算!$AZ$1:$BI$4,4,FALSE)),"",HLOOKUP(K112,計算!$AZ$1:$BI$4,4,FALSE)))</f>
        <v/>
      </c>
      <c r="T112" s="299" t="str">
        <f>IF(O112="","",IF(COUNTIF(計算!$BM$2:$BM$201,地價差額試算!O112)&lt;&gt;1,"V",""))</f>
        <v/>
      </c>
      <c r="U112" s="323" t="str">
        <f t="shared" ca="1" si="22"/>
        <v/>
      </c>
      <c r="V112" s="316" t="str">
        <f ca="1">計算!BP98</f>
        <v/>
      </c>
      <c r="W112" s="315" t="str">
        <f t="shared" ref="W112:W143" ca="1" si="25">IF(V112="","",(SUMIF($E$16:$E$214,V112,$H$16:$H$214)))</f>
        <v/>
      </c>
      <c r="X112" s="315" t="str">
        <f t="shared" ref="X112:X143" ca="1" si="26">IF(V112="","",(SUMIF($O$16:$O$214,V112,$R$16:$R$214)))</f>
        <v/>
      </c>
      <c r="Y112" s="317" t="str">
        <f t="shared" ca="1" si="23"/>
        <v/>
      </c>
      <c r="Z112" s="318" t="str">
        <f t="shared" ca="1" si="24"/>
        <v/>
      </c>
      <c r="AA112" s="242"/>
    </row>
    <row r="113" spans="1:27">
      <c r="A113" s="233"/>
      <c r="B113" s="272"/>
      <c r="C113" s="287"/>
      <c r="D113" s="303" t="str">
        <f t="shared" si="20"/>
        <v/>
      </c>
      <c r="E113" s="242"/>
      <c r="F113" s="234"/>
      <c r="G113" s="243"/>
      <c r="H113" s="298" t="str">
        <f>IF(OR(F113="",G113=""),"",計算!H99)</f>
        <v/>
      </c>
      <c r="I113" s="299" t="str">
        <f>IF(A113="","",IF(ISNA(HLOOKUP(A113,計算!$U$1:$AD$4,4,FALSE)),"",HLOOKUP(A113,計算!$U$1:$AD$4,4,FALSE)))</f>
        <v/>
      </c>
      <c r="J113" s="246"/>
      <c r="K113" s="233"/>
      <c r="L113" s="272"/>
      <c r="M113" s="287"/>
      <c r="N113" s="303" t="str">
        <f t="shared" si="21"/>
        <v/>
      </c>
      <c r="O113" s="248"/>
      <c r="P113" s="234"/>
      <c r="Q113" s="243"/>
      <c r="R113" s="298" t="str">
        <f>IF(OR(P113="",Q113=""),"",計算!AM99)</f>
        <v/>
      </c>
      <c r="S113" s="315" t="str">
        <f>IF(K113="","",IF(ISNA(HLOOKUP(K113,計算!$AZ$1:$BI$4,4,FALSE)),"",HLOOKUP(K113,計算!$AZ$1:$BI$4,4,FALSE)))</f>
        <v/>
      </c>
      <c r="T113" s="299" t="str">
        <f>IF(O113="","",IF(COUNTIF(計算!$BM$2:$BM$201,地價差額試算!O113)&lt;&gt;1,"V",""))</f>
        <v/>
      </c>
      <c r="U113" s="323" t="str">
        <f t="shared" ca="1" si="22"/>
        <v/>
      </c>
      <c r="V113" s="316" t="str">
        <f ca="1">計算!BP99</f>
        <v/>
      </c>
      <c r="W113" s="315" t="str">
        <f t="shared" ca="1" si="25"/>
        <v/>
      </c>
      <c r="X113" s="315" t="str">
        <f t="shared" ca="1" si="26"/>
        <v/>
      </c>
      <c r="Y113" s="317" t="str">
        <f t="shared" ca="1" si="23"/>
        <v/>
      </c>
      <c r="Z113" s="318" t="str">
        <f t="shared" ca="1" si="24"/>
        <v/>
      </c>
      <c r="AA113" s="242"/>
    </row>
    <row r="114" spans="1:27">
      <c r="A114" s="233"/>
      <c r="B114" s="272"/>
      <c r="C114" s="287"/>
      <c r="D114" s="303" t="str">
        <f t="shared" si="20"/>
        <v/>
      </c>
      <c r="E114" s="242"/>
      <c r="F114" s="234"/>
      <c r="G114" s="243"/>
      <c r="H114" s="298" t="str">
        <f>IF(OR(F114="",G114=""),"",計算!H100)</f>
        <v/>
      </c>
      <c r="I114" s="299" t="str">
        <f>IF(A114="","",IF(ISNA(HLOOKUP(A114,計算!$U$1:$AD$4,4,FALSE)),"",HLOOKUP(A114,計算!$U$1:$AD$4,4,FALSE)))</f>
        <v/>
      </c>
      <c r="J114" s="246"/>
      <c r="K114" s="233"/>
      <c r="L114" s="272"/>
      <c r="M114" s="287"/>
      <c r="N114" s="303" t="str">
        <f t="shared" si="21"/>
        <v/>
      </c>
      <c r="O114" s="248"/>
      <c r="P114" s="234"/>
      <c r="Q114" s="243"/>
      <c r="R114" s="298" t="str">
        <f>IF(OR(P114="",Q114=""),"",計算!AM100)</f>
        <v/>
      </c>
      <c r="S114" s="315" t="str">
        <f>IF(K114="","",IF(ISNA(HLOOKUP(K114,計算!$AZ$1:$BI$4,4,FALSE)),"",HLOOKUP(K114,計算!$AZ$1:$BI$4,4,FALSE)))</f>
        <v/>
      </c>
      <c r="T114" s="299" t="str">
        <f>IF(O114="","",IF(COUNTIF(計算!$BM$2:$BM$201,地價差額試算!O114)&lt;&gt;1,"V",""))</f>
        <v/>
      </c>
      <c r="U114" s="323" t="str">
        <f t="shared" ca="1" si="22"/>
        <v/>
      </c>
      <c r="V114" s="316" t="str">
        <f ca="1">計算!BP100</f>
        <v/>
      </c>
      <c r="W114" s="315" t="str">
        <f t="shared" ca="1" si="25"/>
        <v/>
      </c>
      <c r="X114" s="315" t="str">
        <f t="shared" ca="1" si="26"/>
        <v/>
      </c>
      <c r="Y114" s="317" t="str">
        <f t="shared" ca="1" si="23"/>
        <v/>
      </c>
      <c r="Z114" s="318" t="str">
        <f t="shared" ca="1" si="24"/>
        <v/>
      </c>
      <c r="AA114" s="242"/>
    </row>
    <row r="115" spans="1:27">
      <c r="A115" s="233"/>
      <c r="B115" s="272"/>
      <c r="C115" s="287"/>
      <c r="D115" s="303" t="str">
        <f t="shared" si="20"/>
        <v/>
      </c>
      <c r="E115" s="242"/>
      <c r="F115" s="234"/>
      <c r="G115" s="243"/>
      <c r="H115" s="298" t="str">
        <f>IF(OR(F115="",G115=""),"",計算!H101)</f>
        <v/>
      </c>
      <c r="I115" s="299" t="str">
        <f>IF(A115="","",IF(ISNA(HLOOKUP(A115,計算!$U$1:$AD$4,4,FALSE)),"",HLOOKUP(A115,計算!$U$1:$AD$4,4,FALSE)))</f>
        <v/>
      </c>
      <c r="J115" s="246"/>
      <c r="K115" s="233"/>
      <c r="L115" s="272"/>
      <c r="M115" s="287"/>
      <c r="N115" s="303" t="str">
        <f t="shared" si="21"/>
        <v/>
      </c>
      <c r="O115" s="248"/>
      <c r="P115" s="234"/>
      <c r="Q115" s="243"/>
      <c r="R115" s="298" t="str">
        <f>IF(OR(P115="",Q115=""),"",計算!AM101)</f>
        <v/>
      </c>
      <c r="S115" s="315" t="str">
        <f>IF(K115="","",IF(ISNA(HLOOKUP(K115,計算!$AZ$1:$BI$4,4,FALSE)),"",HLOOKUP(K115,計算!$AZ$1:$BI$4,4,FALSE)))</f>
        <v/>
      </c>
      <c r="T115" s="299" t="str">
        <f>IF(O115="","",IF(COUNTIF(計算!$BM$2:$BM$201,地價差額試算!O115)&lt;&gt;1,"V",""))</f>
        <v/>
      </c>
      <c r="U115" s="323" t="str">
        <f t="shared" ca="1" si="22"/>
        <v/>
      </c>
      <c r="V115" s="316" t="str">
        <f ca="1">計算!BP101</f>
        <v/>
      </c>
      <c r="W115" s="315" t="str">
        <f t="shared" ca="1" si="25"/>
        <v/>
      </c>
      <c r="X115" s="315" t="str">
        <f t="shared" ca="1" si="26"/>
        <v/>
      </c>
      <c r="Y115" s="317" t="str">
        <f t="shared" ca="1" si="23"/>
        <v/>
      </c>
      <c r="Z115" s="318" t="str">
        <f t="shared" ca="1" si="24"/>
        <v/>
      </c>
      <c r="AA115" s="242"/>
    </row>
    <row r="116" spans="1:27">
      <c r="A116" s="233"/>
      <c r="B116" s="272"/>
      <c r="C116" s="287"/>
      <c r="D116" s="303" t="str">
        <f t="shared" si="20"/>
        <v/>
      </c>
      <c r="E116" s="242"/>
      <c r="F116" s="234"/>
      <c r="G116" s="243"/>
      <c r="H116" s="298" t="str">
        <f>IF(OR(F116="",G116=""),"",計算!H102)</f>
        <v/>
      </c>
      <c r="I116" s="299" t="str">
        <f>IF(A116="","",IF(ISNA(HLOOKUP(A116,計算!$U$1:$AD$4,4,FALSE)),"",HLOOKUP(A116,計算!$U$1:$AD$4,4,FALSE)))</f>
        <v/>
      </c>
      <c r="J116" s="246"/>
      <c r="K116" s="233"/>
      <c r="L116" s="272"/>
      <c r="M116" s="287"/>
      <c r="N116" s="303" t="str">
        <f t="shared" si="21"/>
        <v/>
      </c>
      <c r="O116" s="248"/>
      <c r="P116" s="234"/>
      <c r="Q116" s="243"/>
      <c r="R116" s="298" t="str">
        <f>IF(OR(P116="",Q116=""),"",計算!AM102)</f>
        <v/>
      </c>
      <c r="S116" s="315" t="str">
        <f>IF(K116="","",IF(ISNA(HLOOKUP(K116,計算!$AZ$1:$BI$4,4,FALSE)),"",HLOOKUP(K116,計算!$AZ$1:$BI$4,4,FALSE)))</f>
        <v/>
      </c>
      <c r="T116" s="299" t="str">
        <f>IF(O116="","",IF(COUNTIF(計算!$BM$2:$BM$201,地價差額試算!O116)&lt;&gt;1,"V",""))</f>
        <v/>
      </c>
      <c r="U116" s="323" t="str">
        <f t="shared" ca="1" si="22"/>
        <v/>
      </c>
      <c r="V116" s="316" t="str">
        <f ca="1">計算!BP102</f>
        <v/>
      </c>
      <c r="W116" s="315" t="str">
        <f t="shared" ca="1" si="25"/>
        <v/>
      </c>
      <c r="X116" s="315" t="str">
        <f t="shared" ca="1" si="26"/>
        <v/>
      </c>
      <c r="Y116" s="317" t="str">
        <f t="shared" ca="1" si="23"/>
        <v/>
      </c>
      <c r="Z116" s="318" t="str">
        <f t="shared" ca="1" si="24"/>
        <v/>
      </c>
      <c r="AA116" s="242"/>
    </row>
    <row r="117" spans="1:27">
      <c r="A117" s="233"/>
      <c r="B117" s="272"/>
      <c r="C117" s="287"/>
      <c r="D117" s="303" t="str">
        <f t="shared" si="20"/>
        <v/>
      </c>
      <c r="E117" s="242"/>
      <c r="F117" s="234"/>
      <c r="G117" s="243"/>
      <c r="H117" s="298" t="str">
        <f>IF(OR(F117="",G117=""),"",計算!H103)</f>
        <v/>
      </c>
      <c r="I117" s="299" t="str">
        <f>IF(A117="","",IF(ISNA(HLOOKUP(A117,計算!$U$1:$AD$4,4,FALSE)),"",HLOOKUP(A117,計算!$U$1:$AD$4,4,FALSE)))</f>
        <v/>
      </c>
      <c r="J117" s="246"/>
      <c r="K117" s="233"/>
      <c r="L117" s="272"/>
      <c r="M117" s="287"/>
      <c r="N117" s="303" t="str">
        <f t="shared" si="21"/>
        <v/>
      </c>
      <c r="O117" s="248"/>
      <c r="P117" s="234"/>
      <c r="Q117" s="243"/>
      <c r="R117" s="298" t="str">
        <f>IF(OR(P117="",Q117=""),"",計算!AM103)</f>
        <v/>
      </c>
      <c r="S117" s="315" t="str">
        <f>IF(K117="","",IF(ISNA(HLOOKUP(K117,計算!$AZ$1:$BI$4,4,FALSE)),"",HLOOKUP(K117,計算!$AZ$1:$BI$4,4,FALSE)))</f>
        <v/>
      </c>
      <c r="T117" s="299" t="str">
        <f>IF(O117="","",IF(COUNTIF(計算!$BM$2:$BM$201,地價差額試算!O117)&lt;&gt;1,"V",""))</f>
        <v/>
      </c>
      <c r="U117" s="323" t="str">
        <f t="shared" ca="1" si="22"/>
        <v/>
      </c>
      <c r="V117" s="316" t="str">
        <f ca="1">計算!BP103</f>
        <v/>
      </c>
      <c r="W117" s="315" t="str">
        <f t="shared" ca="1" si="25"/>
        <v/>
      </c>
      <c r="X117" s="315" t="str">
        <f t="shared" ca="1" si="26"/>
        <v/>
      </c>
      <c r="Y117" s="317" t="str">
        <f t="shared" ca="1" si="23"/>
        <v/>
      </c>
      <c r="Z117" s="318" t="str">
        <f t="shared" ca="1" si="24"/>
        <v/>
      </c>
      <c r="AA117" s="242"/>
    </row>
    <row r="118" spans="1:27">
      <c r="A118" s="233"/>
      <c r="B118" s="272"/>
      <c r="C118" s="287"/>
      <c r="D118" s="303" t="str">
        <f t="shared" si="20"/>
        <v/>
      </c>
      <c r="E118" s="242"/>
      <c r="F118" s="234"/>
      <c r="G118" s="243"/>
      <c r="H118" s="298" t="str">
        <f>IF(OR(F118="",G118=""),"",計算!H104)</f>
        <v/>
      </c>
      <c r="I118" s="299" t="str">
        <f>IF(A118="","",IF(ISNA(HLOOKUP(A118,計算!$U$1:$AD$4,4,FALSE)),"",HLOOKUP(A118,計算!$U$1:$AD$4,4,FALSE)))</f>
        <v/>
      </c>
      <c r="J118" s="246"/>
      <c r="K118" s="233"/>
      <c r="L118" s="272"/>
      <c r="M118" s="287"/>
      <c r="N118" s="303" t="str">
        <f t="shared" si="21"/>
        <v/>
      </c>
      <c r="O118" s="248"/>
      <c r="P118" s="234"/>
      <c r="Q118" s="243"/>
      <c r="R118" s="298" t="str">
        <f>IF(OR(P118="",Q118=""),"",計算!AM104)</f>
        <v/>
      </c>
      <c r="S118" s="315" t="str">
        <f>IF(K118="","",IF(ISNA(HLOOKUP(K118,計算!$AZ$1:$BI$4,4,FALSE)),"",HLOOKUP(K118,計算!$AZ$1:$BI$4,4,FALSE)))</f>
        <v/>
      </c>
      <c r="T118" s="299" t="str">
        <f>IF(O118="","",IF(COUNTIF(計算!$BM$2:$BM$201,地價差額試算!O118)&lt;&gt;1,"V",""))</f>
        <v/>
      </c>
      <c r="U118" s="323" t="str">
        <f t="shared" ca="1" si="22"/>
        <v/>
      </c>
      <c r="V118" s="316" t="str">
        <f ca="1">計算!BP104</f>
        <v/>
      </c>
      <c r="W118" s="315" t="str">
        <f t="shared" ca="1" si="25"/>
        <v/>
      </c>
      <c r="X118" s="315" t="str">
        <f t="shared" ca="1" si="26"/>
        <v/>
      </c>
      <c r="Y118" s="317" t="str">
        <f t="shared" ca="1" si="23"/>
        <v/>
      </c>
      <c r="Z118" s="318" t="str">
        <f t="shared" ca="1" si="24"/>
        <v/>
      </c>
      <c r="AA118" s="242"/>
    </row>
    <row r="119" spans="1:27">
      <c r="A119" s="233"/>
      <c r="B119" s="272"/>
      <c r="C119" s="287"/>
      <c r="D119" s="303" t="str">
        <f t="shared" si="20"/>
        <v/>
      </c>
      <c r="E119" s="242"/>
      <c r="F119" s="234"/>
      <c r="G119" s="243"/>
      <c r="H119" s="298" t="str">
        <f>IF(OR(F119="",G119=""),"",計算!H105)</f>
        <v/>
      </c>
      <c r="I119" s="299" t="str">
        <f>IF(A119="","",IF(ISNA(HLOOKUP(A119,計算!$U$1:$AD$4,4,FALSE)),"",HLOOKUP(A119,計算!$U$1:$AD$4,4,FALSE)))</f>
        <v/>
      </c>
      <c r="J119" s="246"/>
      <c r="K119" s="233"/>
      <c r="L119" s="272"/>
      <c r="M119" s="287"/>
      <c r="N119" s="303" t="str">
        <f t="shared" si="21"/>
        <v/>
      </c>
      <c r="O119" s="248"/>
      <c r="P119" s="234"/>
      <c r="Q119" s="243"/>
      <c r="R119" s="298" t="str">
        <f>IF(OR(P119="",Q119=""),"",計算!AM105)</f>
        <v/>
      </c>
      <c r="S119" s="315" t="str">
        <f>IF(K119="","",IF(ISNA(HLOOKUP(K119,計算!$AZ$1:$BI$4,4,FALSE)),"",HLOOKUP(K119,計算!$AZ$1:$BI$4,4,FALSE)))</f>
        <v/>
      </c>
      <c r="T119" s="299" t="str">
        <f>IF(O119="","",IF(COUNTIF(計算!$BM$2:$BM$201,地價差額試算!O119)&lt;&gt;1,"V",""))</f>
        <v/>
      </c>
      <c r="U119" s="323" t="str">
        <f t="shared" ca="1" si="22"/>
        <v/>
      </c>
      <c r="V119" s="316" t="str">
        <f ca="1">計算!BP105</f>
        <v/>
      </c>
      <c r="W119" s="315" t="str">
        <f t="shared" ca="1" si="25"/>
        <v/>
      </c>
      <c r="X119" s="315" t="str">
        <f t="shared" ca="1" si="26"/>
        <v/>
      </c>
      <c r="Y119" s="317" t="str">
        <f t="shared" ca="1" si="23"/>
        <v/>
      </c>
      <c r="Z119" s="318" t="str">
        <f t="shared" ca="1" si="24"/>
        <v/>
      </c>
      <c r="AA119" s="242"/>
    </row>
    <row r="120" spans="1:27">
      <c r="A120" s="233"/>
      <c r="B120" s="272"/>
      <c r="C120" s="287"/>
      <c r="D120" s="303" t="str">
        <f t="shared" si="20"/>
        <v/>
      </c>
      <c r="E120" s="242"/>
      <c r="F120" s="234"/>
      <c r="G120" s="243"/>
      <c r="H120" s="298" t="str">
        <f>IF(OR(F120="",G120=""),"",計算!H106)</f>
        <v/>
      </c>
      <c r="I120" s="299" t="str">
        <f>IF(A120="","",IF(ISNA(HLOOKUP(A120,計算!$U$1:$AD$4,4,FALSE)),"",HLOOKUP(A120,計算!$U$1:$AD$4,4,FALSE)))</f>
        <v/>
      </c>
      <c r="J120" s="246"/>
      <c r="K120" s="233"/>
      <c r="L120" s="272"/>
      <c r="M120" s="287"/>
      <c r="N120" s="303" t="str">
        <f t="shared" si="21"/>
        <v/>
      </c>
      <c r="O120" s="248"/>
      <c r="P120" s="234"/>
      <c r="Q120" s="243"/>
      <c r="R120" s="298" t="str">
        <f>IF(OR(P120="",Q120=""),"",計算!AM106)</f>
        <v/>
      </c>
      <c r="S120" s="315" t="str">
        <f>IF(K120="","",IF(ISNA(HLOOKUP(K120,計算!$AZ$1:$BI$4,4,FALSE)),"",HLOOKUP(K120,計算!$AZ$1:$BI$4,4,FALSE)))</f>
        <v/>
      </c>
      <c r="T120" s="299" t="str">
        <f>IF(O120="","",IF(COUNTIF(計算!$BM$2:$BM$201,地價差額試算!O120)&lt;&gt;1,"V",""))</f>
        <v/>
      </c>
      <c r="U120" s="323" t="str">
        <f t="shared" ca="1" si="22"/>
        <v/>
      </c>
      <c r="V120" s="316" t="str">
        <f ca="1">計算!BP106</f>
        <v/>
      </c>
      <c r="W120" s="315" t="str">
        <f t="shared" ca="1" si="25"/>
        <v/>
      </c>
      <c r="X120" s="315" t="str">
        <f t="shared" ca="1" si="26"/>
        <v/>
      </c>
      <c r="Y120" s="317" t="str">
        <f t="shared" ca="1" si="23"/>
        <v/>
      </c>
      <c r="Z120" s="318" t="str">
        <f t="shared" ca="1" si="24"/>
        <v/>
      </c>
      <c r="AA120" s="242"/>
    </row>
    <row r="121" spans="1:27">
      <c r="A121" s="233"/>
      <c r="B121" s="272"/>
      <c r="C121" s="287"/>
      <c r="D121" s="303" t="str">
        <f t="shared" si="20"/>
        <v/>
      </c>
      <c r="E121" s="242"/>
      <c r="F121" s="234"/>
      <c r="G121" s="243"/>
      <c r="H121" s="298" t="str">
        <f>IF(OR(F121="",G121=""),"",計算!H107)</f>
        <v/>
      </c>
      <c r="I121" s="299" t="str">
        <f>IF(A121="","",IF(ISNA(HLOOKUP(A121,計算!$U$1:$AD$4,4,FALSE)),"",HLOOKUP(A121,計算!$U$1:$AD$4,4,FALSE)))</f>
        <v/>
      </c>
      <c r="J121" s="246"/>
      <c r="K121" s="233"/>
      <c r="L121" s="272"/>
      <c r="M121" s="287"/>
      <c r="N121" s="303" t="str">
        <f t="shared" si="21"/>
        <v/>
      </c>
      <c r="O121" s="248"/>
      <c r="P121" s="234"/>
      <c r="Q121" s="243"/>
      <c r="R121" s="298" t="str">
        <f>IF(OR(P121="",Q121=""),"",計算!AM107)</f>
        <v/>
      </c>
      <c r="S121" s="315" t="str">
        <f>IF(K121="","",IF(ISNA(HLOOKUP(K121,計算!$AZ$1:$BI$4,4,FALSE)),"",HLOOKUP(K121,計算!$AZ$1:$BI$4,4,FALSE)))</f>
        <v/>
      </c>
      <c r="T121" s="299" t="str">
        <f>IF(O121="","",IF(COUNTIF(計算!$BM$2:$BM$201,地價差額試算!O121)&lt;&gt;1,"V",""))</f>
        <v/>
      </c>
      <c r="U121" s="323" t="str">
        <f t="shared" ca="1" si="22"/>
        <v/>
      </c>
      <c r="V121" s="316" t="str">
        <f ca="1">計算!BP107</f>
        <v/>
      </c>
      <c r="W121" s="315" t="str">
        <f t="shared" ca="1" si="25"/>
        <v/>
      </c>
      <c r="X121" s="315" t="str">
        <f t="shared" ca="1" si="26"/>
        <v/>
      </c>
      <c r="Y121" s="317" t="str">
        <f t="shared" ca="1" si="23"/>
        <v/>
      </c>
      <c r="Z121" s="318" t="str">
        <f t="shared" ca="1" si="24"/>
        <v/>
      </c>
      <c r="AA121" s="242"/>
    </row>
    <row r="122" spans="1:27">
      <c r="A122" s="233"/>
      <c r="B122" s="272"/>
      <c r="C122" s="287"/>
      <c r="D122" s="303" t="str">
        <f t="shared" si="20"/>
        <v/>
      </c>
      <c r="E122" s="242"/>
      <c r="F122" s="234"/>
      <c r="G122" s="243"/>
      <c r="H122" s="298" t="str">
        <f>IF(OR(F122="",G122=""),"",計算!H108)</f>
        <v/>
      </c>
      <c r="I122" s="299" t="str">
        <f>IF(A122="","",IF(ISNA(HLOOKUP(A122,計算!$U$1:$AD$4,4,FALSE)),"",HLOOKUP(A122,計算!$U$1:$AD$4,4,FALSE)))</f>
        <v/>
      </c>
      <c r="J122" s="246"/>
      <c r="K122" s="233"/>
      <c r="L122" s="272"/>
      <c r="M122" s="287"/>
      <c r="N122" s="303" t="str">
        <f t="shared" si="21"/>
        <v/>
      </c>
      <c r="O122" s="248"/>
      <c r="P122" s="234"/>
      <c r="Q122" s="243"/>
      <c r="R122" s="298" t="str">
        <f>IF(OR(P122="",Q122=""),"",計算!AM108)</f>
        <v/>
      </c>
      <c r="S122" s="315" t="str">
        <f>IF(K122="","",IF(ISNA(HLOOKUP(K122,計算!$AZ$1:$BI$4,4,FALSE)),"",HLOOKUP(K122,計算!$AZ$1:$BI$4,4,FALSE)))</f>
        <v/>
      </c>
      <c r="T122" s="299" t="str">
        <f>IF(O122="","",IF(COUNTIF(計算!$BM$2:$BM$201,地價差額試算!O122)&lt;&gt;1,"V",""))</f>
        <v/>
      </c>
      <c r="U122" s="323" t="str">
        <f t="shared" ca="1" si="22"/>
        <v/>
      </c>
      <c r="V122" s="316" t="str">
        <f ca="1">計算!BP108</f>
        <v/>
      </c>
      <c r="W122" s="315" t="str">
        <f t="shared" ca="1" si="25"/>
        <v/>
      </c>
      <c r="X122" s="315" t="str">
        <f t="shared" ca="1" si="26"/>
        <v/>
      </c>
      <c r="Y122" s="317" t="str">
        <f t="shared" ca="1" si="23"/>
        <v/>
      </c>
      <c r="Z122" s="318" t="str">
        <f t="shared" ca="1" si="24"/>
        <v/>
      </c>
      <c r="AA122" s="242"/>
    </row>
    <row r="123" spans="1:27">
      <c r="A123" s="233"/>
      <c r="B123" s="272"/>
      <c r="C123" s="287"/>
      <c r="D123" s="303" t="str">
        <f t="shared" si="20"/>
        <v/>
      </c>
      <c r="E123" s="242"/>
      <c r="F123" s="234"/>
      <c r="G123" s="243"/>
      <c r="H123" s="298" t="str">
        <f>IF(OR(F123="",G123=""),"",計算!H109)</f>
        <v/>
      </c>
      <c r="I123" s="299" t="str">
        <f>IF(A123="","",IF(ISNA(HLOOKUP(A123,計算!$U$1:$AD$4,4,FALSE)),"",HLOOKUP(A123,計算!$U$1:$AD$4,4,FALSE)))</f>
        <v/>
      </c>
      <c r="J123" s="246"/>
      <c r="K123" s="233"/>
      <c r="L123" s="272"/>
      <c r="M123" s="287"/>
      <c r="N123" s="303" t="str">
        <f t="shared" si="21"/>
        <v/>
      </c>
      <c r="O123" s="248"/>
      <c r="P123" s="234"/>
      <c r="Q123" s="243"/>
      <c r="R123" s="298" t="str">
        <f>IF(OR(P123="",Q123=""),"",計算!AM109)</f>
        <v/>
      </c>
      <c r="S123" s="315" t="str">
        <f>IF(K123="","",IF(ISNA(HLOOKUP(K123,計算!$AZ$1:$BI$4,4,FALSE)),"",HLOOKUP(K123,計算!$AZ$1:$BI$4,4,FALSE)))</f>
        <v/>
      </c>
      <c r="T123" s="299" t="str">
        <f>IF(O123="","",IF(COUNTIF(計算!$BM$2:$BM$201,地價差額試算!O123)&lt;&gt;1,"V",""))</f>
        <v/>
      </c>
      <c r="U123" s="323" t="str">
        <f t="shared" ca="1" si="22"/>
        <v/>
      </c>
      <c r="V123" s="316" t="str">
        <f ca="1">計算!BP109</f>
        <v/>
      </c>
      <c r="W123" s="315" t="str">
        <f t="shared" ca="1" si="25"/>
        <v/>
      </c>
      <c r="X123" s="315" t="str">
        <f t="shared" ca="1" si="26"/>
        <v/>
      </c>
      <c r="Y123" s="317" t="str">
        <f t="shared" ca="1" si="23"/>
        <v/>
      </c>
      <c r="Z123" s="318" t="str">
        <f t="shared" ca="1" si="24"/>
        <v/>
      </c>
      <c r="AA123" s="242"/>
    </row>
    <row r="124" spans="1:27">
      <c r="A124" s="233"/>
      <c r="B124" s="272"/>
      <c r="C124" s="287"/>
      <c r="D124" s="303" t="str">
        <f t="shared" si="20"/>
        <v/>
      </c>
      <c r="E124" s="242"/>
      <c r="F124" s="234"/>
      <c r="G124" s="243"/>
      <c r="H124" s="298" t="str">
        <f>IF(OR(F124="",G124=""),"",計算!H110)</f>
        <v/>
      </c>
      <c r="I124" s="299" t="str">
        <f>IF(A124="","",IF(ISNA(HLOOKUP(A124,計算!$U$1:$AD$4,4,FALSE)),"",HLOOKUP(A124,計算!$U$1:$AD$4,4,FALSE)))</f>
        <v/>
      </c>
      <c r="J124" s="246"/>
      <c r="K124" s="233"/>
      <c r="L124" s="272"/>
      <c r="M124" s="287"/>
      <c r="N124" s="303" t="str">
        <f t="shared" si="21"/>
        <v/>
      </c>
      <c r="O124" s="248"/>
      <c r="P124" s="234"/>
      <c r="Q124" s="243"/>
      <c r="R124" s="298" t="str">
        <f>IF(OR(P124="",Q124=""),"",計算!AM110)</f>
        <v/>
      </c>
      <c r="S124" s="315" t="str">
        <f>IF(K124="","",IF(ISNA(HLOOKUP(K124,計算!$AZ$1:$BI$4,4,FALSE)),"",HLOOKUP(K124,計算!$AZ$1:$BI$4,4,FALSE)))</f>
        <v/>
      </c>
      <c r="T124" s="299" t="str">
        <f>IF(O124="","",IF(COUNTIF(計算!$BM$2:$BM$201,地價差額試算!O124)&lt;&gt;1,"V",""))</f>
        <v/>
      </c>
      <c r="U124" s="323" t="str">
        <f t="shared" ca="1" si="22"/>
        <v/>
      </c>
      <c r="V124" s="316" t="str">
        <f ca="1">計算!BP110</f>
        <v/>
      </c>
      <c r="W124" s="315" t="str">
        <f t="shared" ca="1" si="25"/>
        <v/>
      </c>
      <c r="X124" s="315" t="str">
        <f t="shared" ca="1" si="26"/>
        <v/>
      </c>
      <c r="Y124" s="317" t="str">
        <f t="shared" ca="1" si="23"/>
        <v/>
      </c>
      <c r="Z124" s="318" t="str">
        <f t="shared" ca="1" si="24"/>
        <v/>
      </c>
      <c r="AA124" s="242"/>
    </row>
    <row r="125" spans="1:27">
      <c r="A125" s="233"/>
      <c r="B125" s="272"/>
      <c r="C125" s="287"/>
      <c r="D125" s="303" t="str">
        <f t="shared" si="20"/>
        <v/>
      </c>
      <c r="E125" s="242"/>
      <c r="F125" s="234"/>
      <c r="G125" s="243"/>
      <c r="H125" s="298" t="str">
        <f>IF(OR(F125="",G125=""),"",計算!H111)</f>
        <v/>
      </c>
      <c r="I125" s="299" t="str">
        <f>IF(A125="","",IF(ISNA(HLOOKUP(A125,計算!$U$1:$AD$4,4,FALSE)),"",HLOOKUP(A125,計算!$U$1:$AD$4,4,FALSE)))</f>
        <v/>
      </c>
      <c r="J125" s="246"/>
      <c r="K125" s="233"/>
      <c r="L125" s="272"/>
      <c r="M125" s="287"/>
      <c r="N125" s="303" t="str">
        <f t="shared" si="21"/>
        <v/>
      </c>
      <c r="O125" s="248"/>
      <c r="P125" s="234"/>
      <c r="Q125" s="243"/>
      <c r="R125" s="298" t="str">
        <f>IF(OR(P125="",Q125=""),"",計算!AM111)</f>
        <v/>
      </c>
      <c r="S125" s="315" t="str">
        <f>IF(K125="","",IF(ISNA(HLOOKUP(K125,計算!$AZ$1:$BI$4,4,FALSE)),"",HLOOKUP(K125,計算!$AZ$1:$BI$4,4,FALSE)))</f>
        <v/>
      </c>
      <c r="T125" s="299" t="str">
        <f>IF(O125="","",IF(COUNTIF(計算!$BM$2:$BM$201,地價差額試算!O125)&lt;&gt;1,"V",""))</f>
        <v/>
      </c>
      <c r="U125" s="323" t="str">
        <f t="shared" ca="1" si="22"/>
        <v/>
      </c>
      <c r="V125" s="316" t="str">
        <f ca="1">計算!BP111</f>
        <v/>
      </c>
      <c r="W125" s="315" t="str">
        <f t="shared" ca="1" si="25"/>
        <v/>
      </c>
      <c r="X125" s="315" t="str">
        <f t="shared" ca="1" si="26"/>
        <v/>
      </c>
      <c r="Y125" s="317" t="str">
        <f t="shared" ca="1" si="23"/>
        <v/>
      </c>
      <c r="Z125" s="318" t="str">
        <f t="shared" ca="1" si="24"/>
        <v/>
      </c>
      <c r="AA125" s="242"/>
    </row>
    <row r="126" spans="1:27">
      <c r="A126" s="233"/>
      <c r="B126" s="272"/>
      <c r="C126" s="287"/>
      <c r="D126" s="303" t="str">
        <f t="shared" si="20"/>
        <v/>
      </c>
      <c r="E126" s="242"/>
      <c r="F126" s="234"/>
      <c r="G126" s="243"/>
      <c r="H126" s="298" t="str">
        <f>IF(OR(F126="",G126=""),"",計算!H112)</f>
        <v/>
      </c>
      <c r="I126" s="299" t="str">
        <f>IF(A126="","",IF(ISNA(HLOOKUP(A126,計算!$U$1:$AD$4,4,FALSE)),"",HLOOKUP(A126,計算!$U$1:$AD$4,4,FALSE)))</f>
        <v/>
      </c>
      <c r="J126" s="246"/>
      <c r="K126" s="233"/>
      <c r="L126" s="272"/>
      <c r="M126" s="287"/>
      <c r="N126" s="303" t="str">
        <f t="shared" si="21"/>
        <v/>
      </c>
      <c r="O126" s="248"/>
      <c r="P126" s="234"/>
      <c r="Q126" s="243"/>
      <c r="R126" s="298" t="str">
        <f>IF(OR(P126="",Q126=""),"",計算!AM112)</f>
        <v/>
      </c>
      <c r="S126" s="315" t="str">
        <f>IF(K126="","",IF(ISNA(HLOOKUP(K126,計算!$AZ$1:$BI$4,4,FALSE)),"",HLOOKUP(K126,計算!$AZ$1:$BI$4,4,FALSE)))</f>
        <v/>
      </c>
      <c r="T126" s="299" t="str">
        <f>IF(O126="","",IF(COUNTIF(計算!$BM$2:$BM$201,地價差額試算!O126)&lt;&gt;1,"V",""))</f>
        <v/>
      </c>
      <c r="U126" s="323" t="str">
        <f t="shared" ca="1" si="22"/>
        <v/>
      </c>
      <c r="V126" s="316" t="str">
        <f ca="1">計算!BP112</f>
        <v/>
      </c>
      <c r="W126" s="315" t="str">
        <f t="shared" ca="1" si="25"/>
        <v/>
      </c>
      <c r="X126" s="315" t="str">
        <f t="shared" ca="1" si="26"/>
        <v/>
      </c>
      <c r="Y126" s="317" t="str">
        <f t="shared" ca="1" si="23"/>
        <v/>
      </c>
      <c r="Z126" s="318" t="str">
        <f t="shared" ca="1" si="24"/>
        <v/>
      </c>
      <c r="AA126" s="242"/>
    </row>
    <row r="127" spans="1:27">
      <c r="A127" s="233"/>
      <c r="B127" s="272"/>
      <c r="C127" s="287"/>
      <c r="D127" s="303" t="str">
        <f t="shared" si="20"/>
        <v/>
      </c>
      <c r="E127" s="242"/>
      <c r="F127" s="234"/>
      <c r="G127" s="243"/>
      <c r="H127" s="298" t="str">
        <f>IF(OR(F127="",G127=""),"",計算!H113)</f>
        <v/>
      </c>
      <c r="I127" s="299" t="str">
        <f>IF(A127="","",IF(ISNA(HLOOKUP(A127,計算!$U$1:$AD$4,4,FALSE)),"",HLOOKUP(A127,計算!$U$1:$AD$4,4,FALSE)))</f>
        <v/>
      </c>
      <c r="J127" s="246"/>
      <c r="K127" s="233"/>
      <c r="L127" s="272"/>
      <c r="M127" s="287"/>
      <c r="N127" s="303" t="str">
        <f t="shared" si="21"/>
        <v/>
      </c>
      <c r="O127" s="248"/>
      <c r="P127" s="234"/>
      <c r="Q127" s="243"/>
      <c r="R127" s="298" t="str">
        <f>IF(OR(P127="",Q127=""),"",計算!AM113)</f>
        <v/>
      </c>
      <c r="S127" s="315" t="str">
        <f>IF(K127="","",IF(ISNA(HLOOKUP(K127,計算!$AZ$1:$BI$4,4,FALSE)),"",HLOOKUP(K127,計算!$AZ$1:$BI$4,4,FALSE)))</f>
        <v/>
      </c>
      <c r="T127" s="299" t="str">
        <f>IF(O127="","",IF(COUNTIF(計算!$BM$2:$BM$201,地價差額試算!O127)&lt;&gt;1,"V",""))</f>
        <v/>
      </c>
      <c r="U127" s="323" t="str">
        <f t="shared" ca="1" si="22"/>
        <v/>
      </c>
      <c r="V127" s="316" t="str">
        <f ca="1">計算!BP113</f>
        <v/>
      </c>
      <c r="W127" s="315" t="str">
        <f t="shared" ca="1" si="25"/>
        <v/>
      </c>
      <c r="X127" s="315" t="str">
        <f t="shared" ca="1" si="26"/>
        <v/>
      </c>
      <c r="Y127" s="317" t="str">
        <f t="shared" ca="1" si="23"/>
        <v/>
      </c>
      <c r="Z127" s="318" t="str">
        <f t="shared" ca="1" si="24"/>
        <v/>
      </c>
      <c r="AA127" s="242"/>
    </row>
    <row r="128" spans="1:27">
      <c r="A128" s="233"/>
      <c r="B128" s="272"/>
      <c r="C128" s="287"/>
      <c r="D128" s="303" t="str">
        <f t="shared" si="20"/>
        <v/>
      </c>
      <c r="E128" s="242"/>
      <c r="F128" s="234"/>
      <c r="G128" s="243"/>
      <c r="H128" s="298" t="str">
        <f>IF(OR(F128="",G128=""),"",計算!H114)</f>
        <v/>
      </c>
      <c r="I128" s="299" t="str">
        <f>IF(A128="","",IF(ISNA(HLOOKUP(A128,計算!$U$1:$AD$4,4,FALSE)),"",HLOOKUP(A128,計算!$U$1:$AD$4,4,FALSE)))</f>
        <v/>
      </c>
      <c r="J128" s="246"/>
      <c r="K128" s="233"/>
      <c r="L128" s="272"/>
      <c r="M128" s="287"/>
      <c r="N128" s="303" t="str">
        <f t="shared" si="21"/>
        <v/>
      </c>
      <c r="O128" s="248"/>
      <c r="P128" s="234"/>
      <c r="Q128" s="243"/>
      <c r="R128" s="298" t="str">
        <f>IF(OR(P128="",Q128=""),"",計算!AM114)</f>
        <v/>
      </c>
      <c r="S128" s="315" t="str">
        <f>IF(K128="","",IF(ISNA(HLOOKUP(K128,計算!$AZ$1:$BI$4,4,FALSE)),"",HLOOKUP(K128,計算!$AZ$1:$BI$4,4,FALSE)))</f>
        <v/>
      </c>
      <c r="T128" s="299" t="str">
        <f>IF(O128="","",IF(COUNTIF(計算!$BM$2:$BM$201,地價差額試算!O128)&lt;&gt;1,"V",""))</f>
        <v/>
      </c>
      <c r="U128" s="323" t="str">
        <f t="shared" ca="1" si="22"/>
        <v/>
      </c>
      <c r="V128" s="316" t="str">
        <f ca="1">計算!BP114</f>
        <v/>
      </c>
      <c r="W128" s="315" t="str">
        <f t="shared" ca="1" si="25"/>
        <v/>
      </c>
      <c r="X128" s="315" t="str">
        <f t="shared" ca="1" si="26"/>
        <v/>
      </c>
      <c r="Y128" s="317" t="str">
        <f t="shared" ca="1" si="23"/>
        <v/>
      </c>
      <c r="Z128" s="318" t="str">
        <f t="shared" ca="1" si="24"/>
        <v/>
      </c>
      <c r="AA128" s="242"/>
    </row>
    <row r="129" spans="1:27">
      <c r="A129" s="233"/>
      <c r="B129" s="272"/>
      <c r="C129" s="287"/>
      <c r="D129" s="303" t="str">
        <f t="shared" si="20"/>
        <v/>
      </c>
      <c r="E129" s="242"/>
      <c r="F129" s="234"/>
      <c r="G129" s="243"/>
      <c r="H129" s="298" t="str">
        <f>IF(OR(F129="",G129=""),"",計算!H115)</f>
        <v/>
      </c>
      <c r="I129" s="299" t="str">
        <f>IF(A129="","",IF(ISNA(HLOOKUP(A129,計算!$U$1:$AD$4,4,FALSE)),"",HLOOKUP(A129,計算!$U$1:$AD$4,4,FALSE)))</f>
        <v/>
      </c>
      <c r="J129" s="246"/>
      <c r="K129" s="233"/>
      <c r="L129" s="272"/>
      <c r="M129" s="287"/>
      <c r="N129" s="303" t="str">
        <f t="shared" si="21"/>
        <v/>
      </c>
      <c r="O129" s="248"/>
      <c r="P129" s="234"/>
      <c r="Q129" s="243"/>
      <c r="R129" s="298" t="str">
        <f>IF(OR(P129="",Q129=""),"",計算!AM115)</f>
        <v/>
      </c>
      <c r="S129" s="315" t="str">
        <f>IF(K129="","",IF(ISNA(HLOOKUP(K129,計算!$AZ$1:$BI$4,4,FALSE)),"",HLOOKUP(K129,計算!$AZ$1:$BI$4,4,FALSE)))</f>
        <v/>
      </c>
      <c r="T129" s="299" t="str">
        <f>IF(O129="","",IF(COUNTIF(計算!$BM$2:$BM$201,地價差額試算!O129)&lt;&gt;1,"V",""))</f>
        <v/>
      </c>
      <c r="U129" s="323" t="str">
        <f t="shared" ca="1" si="22"/>
        <v/>
      </c>
      <c r="V129" s="316" t="str">
        <f ca="1">計算!BP115</f>
        <v/>
      </c>
      <c r="W129" s="315" t="str">
        <f t="shared" ca="1" si="25"/>
        <v/>
      </c>
      <c r="X129" s="315" t="str">
        <f t="shared" ca="1" si="26"/>
        <v/>
      </c>
      <c r="Y129" s="317" t="str">
        <f t="shared" ca="1" si="23"/>
        <v/>
      </c>
      <c r="Z129" s="318" t="str">
        <f t="shared" ca="1" si="24"/>
        <v/>
      </c>
      <c r="AA129" s="242"/>
    </row>
    <row r="130" spans="1:27">
      <c r="A130" s="233"/>
      <c r="B130" s="272"/>
      <c r="C130" s="287"/>
      <c r="D130" s="303" t="str">
        <f t="shared" si="20"/>
        <v/>
      </c>
      <c r="E130" s="242"/>
      <c r="F130" s="234"/>
      <c r="G130" s="243"/>
      <c r="H130" s="298" t="str">
        <f>IF(OR(F130="",G130=""),"",計算!H116)</f>
        <v/>
      </c>
      <c r="I130" s="299" t="str">
        <f>IF(A130="","",IF(ISNA(HLOOKUP(A130,計算!$U$1:$AD$4,4,FALSE)),"",HLOOKUP(A130,計算!$U$1:$AD$4,4,FALSE)))</f>
        <v/>
      </c>
      <c r="J130" s="246"/>
      <c r="K130" s="233"/>
      <c r="L130" s="272"/>
      <c r="M130" s="287"/>
      <c r="N130" s="303" t="str">
        <f t="shared" si="21"/>
        <v/>
      </c>
      <c r="O130" s="248"/>
      <c r="P130" s="234"/>
      <c r="Q130" s="243"/>
      <c r="R130" s="298" t="str">
        <f>IF(OR(P130="",Q130=""),"",計算!AM116)</f>
        <v/>
      </c>
      <c r="S130" s="315" t="str">
        <f>IF(K130="","",IF(ISNA(HLOOKUP(K130,計算!$AZ$1:$BI$4,4,FALSE)),"",HLOOKUP(K130,計算!$AZ$1:$BI$4,4,FALSE)))</f>
        <v/>
      </c>
      <c r="T130" s="299" t="str">
        <f>IF(O130="","",IF(COUNTIF(計算!$BM$2:$BM$201,地價差額試算!O130)&lt;&gt;1,"V",""))</f>
        <v/>
      </c>
      <c r="U130" s="323" t="str">
        <f t="shared" ca="1" si="22"/>
        <v/>
      </c>
      <c r="V130" s="316" t="str">
        <f ca="1">計算!BP116</f>
        <v/>
      </c>
      <c r="W130" s="315" t="str">
        <f t="shared" ca="1" si="25"/>
        <v/>
      </c>
      <c r="X130" s="315" t="str">
        <f t="shared" ca="1" si="26"/>
        <v/>
      </c>
      <c r="Y130" s="317" t="str">
        <f t="shared" ca="1" si="23"/>
        <v/>
      </c>
      <c r="Z130" s="318" t="str">
        <f t="shared" ca="1" si="24"/>
        <v/>
      </c>
      <c r="AA130" s="242"/>
    </row>
    <row r="131" spans="1:27">
      <c r="A131" s="233"/>
      <c r="B131" s="272"/>
      <c r="C131" s="287"/>
      <c r="D131" s="303" t="str">
        <f t="shared" si="20"/>
        <v/>
      </c>
      <c r="E131" s="242"/>
      <c r="F131" s="234"/>
      <c r="G131" s="243"/>
      <c r="H131" s="298" t="str">
        <f>IF(OR(F131="",G131=""),"",計算!H117)</f>
        <v/>
      </c>
      <c r="I131" s="299" t="str">
        <f>IF(A131="","",IF(ISNA(HLOOKUP(A131,計算!$U$1:$AD$4,4,FALSE)),"",HLOOKUP(A131,計算!$U$1:$AD$4,4,FALSE)))</f>
        <v/>
      </c>
      <c r="J131" s="246"/>
      <c r="K131" s="233"/>
      <c r="L131" s="272"/>
      <c r="M131" s="287"/>
      <c r="N131" s="303" t="str">
        <f t="shared" si="21"/>
        <v/>
      </c>
      <c r="O131" s="248"/>
      <c r="P131" s="234"/>
      <c r="Q131" s="243"/>
      <c r="R131" s="298" t="str">
        <f>IF(OR(P131="",Q131=""),"",計算!AM117)</f>
        <v/>
      </c>
      <c r="S131" s="315" t="str">
        <f>IF(K131="","",IF(ISNA(HLOOKUP(K131,計算!$AZ$1:$BI$4,4,FALSE)),"",HLOOKUP(K131,計算!$AZ$1:$BI$4,4,FALSE)))</f>
        <v/>
      </c>
      <c r="T131" s="299" t="str">
        <f>IF(O131="","",IF(COUNTIF(計算!$BM$2:$BM$201,地價差額試算!O131)&lt;&gt;1,"V",""))</f>
        <v/>
      </c>
      <c r="U131" s="323" t="str">
        <f t="shared" ca="1" si="22"/>
        <v/>
      </c>
      <c r="V131" s="316" t="str">
        <f ca="1">計算!BP117</f>
        <v/>
      </c>
      <c r="W131" s="315" t="str">
        <f t="shared" ca="1" si="25"/>
        <v/>
      </c>
      <c r="X131" s="315" t="str">
        <f t="shared" ca="1" si="26"/>
        <v/>
      </c>
      <c r="Y131" s="317" t="str">
        <f t="shared" ca="1" si="23"/>
        <v/>
      </c>
      <c r="Z131" s="318" t="str">
        <f t="shared" ca="1" si="24"/>
        <v/>
      </c>
      <c r="AA131" s="242"/>
    </row>
    <row r="132" spans="1:27">
      <c r="A132" s="233"/>
      <c r="B132" s="272"/>
      <c r="C132" s="287"/>
      <c r="D132" s="303" t="str">
        <f t="shared" si="20"/>
        <v/>
      </c>
      <c r="E132" s="242"/>
      <c r="F132" s="234"/>
      <c r="G132" s="243"/>
      <c r="H132" s="298" t="str">
        <f>IF(OR(F132="",G132=""),"",計算!H118)</f>
        <v/>
      </c>
      <c r="I132" s="299" t="str">
        <f>IF(A132="","",IF(ISNA(HLOOKUP(A132,計算!$U$1:$AD$4,4,FALSE)),"",HLOOKUP(A132,計算!$U$1:$AD$4,4,FALSE)))</f>
        <v/>
      </c>
      <c r="J132" s="246"/>
      <c r="K132" s="233"/>
      <c r="L132" s="272"/>
      <c r="M132" s="287"/>
      <c r="N132" s="303" t="str">
        <f t="shared" si="21"/>
        <v/>
      </c>
      <c r="O132" s="248"/>
      <c r="P132" s="234"/>
      <c r="Q132" s="243"/>
      <c r="R132" s="298" t="str">
        <f>IF(OR(P132="",Q132=""),"",計算!AM118)</f>
        <v/>
      </c>
      <c r="S132" s="315" t="str">
        <f>IF(K132="","",IF(ISNA(HLOOKUP(K132,計算!$AZ$1:$BI$4,4,FALSE)),"",HLOOKUP(K132,計算!$AZ$1:$BI$4,4,FALSE)))</f>
        <v/>
      </c>
      <c r="T132" s="299" t="str">
        <f>IF(O132="","",IF(COUNTIF(計算!$BM$2:$BM$201,地價差額試算!O132)&lt;&gt;1,"V",""))</f>
        <v/>
      </c>
      <c r="U132" s="323" t="str">
        <f t="shared" ca="1" si="22"/>
        <v/>
      </c>
      <c r="V132" s="316" t="str">
        <f ca="1">計算!BP118</f>
        <v/>
      </c>
      <c r="W132" s="315" t="str">
        <f t="shared" ca="1" si="25"/>
        <v/>
      </c>
      <c r="X132" s="315" t="str">
        <f t="shared" ca="1" si="26"/>
        <v/>
      </c>
      <c r="Y132" s="317" t="str">
        <f t="shared" ca="1" si="23"/>
        <v/>
      </c>
      <c r="Z132" s="318" t="str">
        <f t="shared" ca="1" si="24"/>
        <v/>
      </c>
      <c r="AA132" s="242"/>
    </row>
    <row r="133" spans="1:27">
      <c r="A133" s="233"/>
      <c r="B133" s="272"/>
      <c r="C133" s="287"/>
      <c r="D133" s="303" t="str">
        <f t="shared" si="20"/>
        <v/>
      </c>
      <c r="E133" s="242"/>
      <c r="F133" s="234"/>
      <c r="G133" s="243"/>
      <c r="H133" s="298" t="str">
        <f>IF(OR(F133="",G133=""),"",計算!H119)</f>
        <v/>
      </c>
      <c r="I133" s="299" t="str">
        <f>IF(A133="","",IF(ISNA(HLOOKUP(A133,計算!$U$1:$AD$4,4,FALSE)),"",HLOOKUP(A133,計算!$U$1:$AD$4,4,FALSE)))</f>
        <v/>
      </c>
      <c r="J133" s="246"/>
      <c r="K133" s="233"/>
      <c r="L133" s="272"/>
      <c r="M133" s="287"/>
      <c r="N133" s="303" t="str">
        <f t="shared" si="21"/>
        <v/>
      </c>
      <c r="O133" s="248"/>
      <c r="P133" s="234"/>
      <c r="Q133" s="243"/>
      <c r="R133" s="298" t="str">
        <f>IF(OR(P133="",Q133=""),"",計算!AM119)</f>
        <v/>
      </c>
      <c r="S133" s="315" t="str">
        <f>IF(K133="","",IF(ISNA(HLOOKUP(K133,計算!$AZ$1:$BI$4,4,FALSE)),"",HLOOKUP(K133,計算!$AZ$1:$BI$4,4,FALSE)))</f>
        <v/>
      </c>
      <c r="T133" s="299" t="str">
        <f>IF(O133="","",IF(COUNTIF(計算!$BM$2:$BM$201,地價差額試算!O133)&lt;&gt;1,"V",""))</f>
        <v/>
      </c>
      <c r="U133" s="323" t="str">
        <f t="shared" ca="1" si="22"/>
        <v/>
      </c>
      <c r="V133" s="316" t="str">
        <f ca="1">計算!BP119</f>
        <v/>
      </c>
      <c r="W133" s="315" t="str">
        <f t="shared" ca="1" si="25"/>
        <v/>
      </c>
      <c r="X133" s="315" t="str">
        <f t="shared" ca="1" si="26"/>
        <v/>
      </c>
      <c r="Y133" s="317" t="str">
        <f t="shared" ca="1" si="23"/>
        <v/>
      </c>
      <c r="Z133" s="318" t="str">
        <f t="shared" ca="1" si="24"/>
        <v/>
      </c>
      <c r="AA133" s="242"/>
    </row>
    <row r="134" spans="1:27">
      <c r="A134" s="233"/>
      <c r="B134" s="272"/>
      <c r="C134" s="287"/>
      <c r="D134" s="303" t="str">
        <f t="shared" si="20"/>
        <v/>
      </c>
      <c r="E134" s="242"/>
      <c r="F134" s="234"/>
      <c r="G134" s="243"/>
      <c r="H134" s="298" t="str">
        <f>IF(OR(F134="",G134=""),"",計算!H120)</f>
        <v/>
      </c>
      <c r="I134" s="299" t="str">
        <f>IF(A134="","",IF(ISNA(HLOOKUP(A134,計算!$U$1:$AD$4,4,FALSE)),"",HLOOKUP(A134,計算!$U$1:$AD$4,4,FALSE)))</f>
        <v/>
      </c>
      <c r="J134" s="246"/>
      <c r="K134" s="233"/>
      <c r="L134" s="272"/>
      <c r="M134" s="287"/>
      <c r="N134" s="303" t="str">
        <f t="shared" si="21"/>
        <v/>
      </c>
      <c r="O134" s="248"/>
      <c r="P134" s="234"/>
      <c r="Q134" s="243"/>
      <c r="R134" s="298" t="str">
        <f>IF(OR(P134="",Q134=""),"",計算!AM120)</f>
        <v/>
      </c>
      <c r="S134" s="315" t="str">
        <f>IF(K134="","",IF(ISNA(HLOOKUP(K134,計算!$AZ$1:$BI$4,4,FALSE)),"",HLOOKUP(K134,計算!$AZ$1:$BI$4,4,FALSE)))</f>
        <v/>
      </c>
      <c r="T134" s="299" t="str">
        <f>IF(O134="","",IF(COUNTIF(計算!$BM$2:$BM$201,地價差額試算!O134)&lt;&gt;1,"V",""))</f>
        <v/>
      </c>
      <c r="U134" s="323" t="str">
        <f t="shared" ca="1" si="22"/>
        <v/>
      </c>
      <c r="V134" s="316" t="str">
        <f ca="1">計算!BP120</f>
        <v/>
      </c>
      <c r="W134" s="315" t="str">
        <f t="shared" ca="1" si="25"/>
        <v/>
      </c>
      <c r="X134" s="315" t="str">
        <f t="shared" ca="1" si="26"/>
        <v/>
      </c>
      <c r="Y134" s="317" t="str">
        <f t="shared" ca="1" si="23"/>
        <v/>
      </c>
      <c r="Z134" s="318" t="str">
        <f t="shared" ca="1" si="24"/>
        <v/>
      </c>
      <c r="AA134" s="242"/>
    </row>
    <row r="135" spans="1:27">
      <c r="A135" s="233"/>
      <c r="B135" s="272"/>
      <c r="C135" s="287"/>
      <c r="D135" s="303" t="str">
        <f t="shared" si="20"/>
        <v/>
      </c>
      <c r="E135" s="242"/>
      <c r="F135" s="234"/>
      <c r="G135" s="243"/>
      <c r="H135" s="298" t="str">
        <f>IF(OR(F135="",G135=""),"",計算!H121)</f>
        <v/>
      </c>
      <c r="I135" s="299" t="str">
        <f>IF(A135="","",IF(ISNA(HLOOKUP(A135,計算!$U$1:$AD$4,4,FALSE)),"",HLOOKUP(A135,計算!$U$1:$AD$4,4,FALSE)))</f>
        <v/>
      </c>
      <c r="J135" s="246"/>
      <c r="K135" s="233"/>
      <c r="L135" s="272"/>
      <c r="M135" s="287"/>
      <c r="N135" s="303" t="str">
        <f t="shared" si="21"/>
        <v/>
      </c>
      <c r="O135" s="248"/>
      <c r="P135" s="234"/>
      <c r="Q135" s="243"/>
      <c r="R135" s="298" t="str">
        <f>IF(OR(P135="",Q135=""),"",計算!AM121)</f>
        <v/>
      </c>
      <c r="S135" s="315" t="str">
        <f>IF(K135="","",IF(ISNA(HLOOKUP(K135,計算!$AZ$1:$BI$4,4,FALSE)),"",HLOOKUP(K135,計算!$AZ$1:$BI$4,4,FALSE)))</f>
        <v/>
      </c>
      <c r="T135" s="299" t="str">
        <f>IF(O135="","",IF(COUNTIF(計算!$BM$2:$BM$201,地價差額試算!O135)&lt;&gt;1,"V",""))</f>
        <v/>
      </c>
      <c r="U135" s="323" t="str">
        <f t="shared" ca="1" si="22"/>
        <v/>
      </c>
      <c r="V135" s="316" t="str">
        <f ca="1">計算!BP121</f>
        <v/>
      </c>
      <c r="W135" s="315" t="str">
        <f t="shared" ca="1" si="25"/>
        <v/>
      </c>
      <c r="X135" s="315" t="str">
        <f t="shared" ca="1" si="26"/>
        <v/>
      </c>
      <c r="Y135" s="317" t="str">
        <f t="shared" ca="1" si="23"/>
        <v/>
      </c>
      <c r="Z135" s="318" t="str">
        <f t="shared" ca="1" si="24"/>
        <v/>
      </c>
      <c r="AA135" s="242"/>
    </row>
    <row r="136" spans="1:27">
      <c r="A136" s="233"/>
      <c r="B136" s="272"/>
      <c r="C136" s="287"/>
      <c r="D136" s="303" t="str">
        <f t="shared" si="20"/>
        <v/>
      </c>
      <c r="E136" s="242"/>
      <c r="F136" s="234"/>
      <c r="G136" s="243"/>
      <c r="H136" s="298" t="str">
        <f>IF(OR(F136="",G136=""),"",計算!H122)</f>
        <v/>
      </c>
      <c r="I136" s="299" t="str">
        <f>IF(A136="","",IF(ISNA(HLOOKUP(A136,計算!$U$1:$AD$4,4,FALSE)),"",HLOOKUP(A136,計算!$U$1:$AD$4,4,FALSE)))</f>
        <v/>
      </c>
      <c r="J136" s="246"/>
      <c r="K136" s="233"/>
      <c r="L136" s="272"/>
      <c r="M136" s="287"/>
      <c r="N136" s="303" t="str">
        <f t="shared" si="21"/>
        <v/>
      </c>
      <c r="O136" s="248"/>
      <c r="P136" s="234"/>
      <c r="Q136" s="243"/>
      <c r="R136" s="298" t="str">
        <f>IF(OR(P136="",Q136=""),"",計算!AM122)</f>
        <v/>
      </c>
      <c r="S136" s="315" t="str">
        <f>IF(K136="","",IF(ISNA(HLOOKUP(K136,計算!$AZ$1:$BI$4,4,FALSE)),"",HLOOKUP(K136,計算!$AZ$1:$BI$4,4,FALSE)))</f>
        <v/>
      </c>
      <c r="T136" s="299" t="str">
        <f>IF(O136="","",IF(COUNTIF(計算!$BM$2:$BM$201,地價差額試算!O136)&lt;&gt;1,"V",""))</f>
        <v/>
      </c>
      <c r="U136" s="323" t="str">
        <f t="shared" ca="1" si="22"/>
        <v/>
      </c>
      <c r="V136" s="316" t="str">
        <f ca="1">計算!BP122</f>
        <v/>
      </c>
      <c r="W136" s="315" t="str">
        <f t="shared" ca="1" si="25"/>
        <v/>
      </c>
      <c r="X136" s="315" t="str">
        <f t="shared" ca="1" si="26"/>
        <v/>
      </c>
      <c r="Y136" s="317" t="str">
        <f t="shared" ca="1" si="23"/>
        <v/>
      </c>
      <c r="Z136" s="318" t="str">
        <f t="shared" ca="1" si="24"/>
        <v/>
      </c>
      <c r="AA136" s="242"/>
    </row>
    <row r="137" spans="1:27">
      <c r="A137" s="233"/>
      <c r="B137" s="272"/>
      <c r="C137" s="287"/>
      <c r="D137" s="303" t="str">
        <f t="shared" si="20"/>
        <v/>
      </c>
      <c r="E137" s="242"/>
      <c r="F137" s="234"/>
      <c r="G137" s="243"/>
      <c r="H137" s="298" t="str">
        <f>IF(OR(F137="",G137=""),"",計算!H123)</f>
        <v/>
      </c>
      <c r="I137" s="299" t="str">
        <f>IF(A137="","",IF(ISNA(HLOOKUP(A137,計算!$U$1:$AD$4,4,FALSE)),"",HLOOKUP(A137,計算!$U$1:$AD$4,4,FALSE)))</f>
        <v/>
      </c>
      <c r="J137" s="246"/>
      <c r="K137" s="233"/>
      <c r="L137" s="272"/>
      <c r="M137" s="287"/>
      <c r="N137" s="303" t="str">
        <f t="shared" si="21"/>
        <v/>
      </c>
      <c r="O137" s="248"/>
      <c r="P137" s="234"/>
      <c r="Q137" s="243"/>
      <c r="R137" s="298" t="str">
        <f>IF(OR(P137="",Q137=""),"",計算!AM123)</f>
        <v/>
      </c>
      <c r="S137" s="315" t="str">
        <f>IF(K137="","",IF(ISNA(HLOOKUP(K137,計算!$AZ$1:$BI$4,4,FALSE)),"",HLOOKUP(K137,計算!$AZ$1:$BI$4,4,FALSE)))</f>
        <v/>
      </c>
      <c r="T137" s="299" t="str">
        <f>IF(O137="","",IF(COUNTIF(計算!$BM$2:$BM$201,地價差額試算!O137)&lt;&gt;1,"V",""))</f>
        <v/>
      </c>
      <c r="U137" s="323" t="str">
        <f t="shared" ca="1" si="22"/>
        <v/>
      </c>
      <c r="V137" s="316" t="str">
        <f ca="1">計算!BP123</f>
        <v/>
      </c>
      <c r="W137" s="315" t="str">
        <f t="shared" ca="1" si="25"/>
        <v/>
      </c>
      <c r="X137" s="315" t="str">
        <f t="shared" ca="1" si="26"/>
        <v/>
      </c>
      <c r="Y137" s="317" t="str">
        <f t="shared" ca="1" si="23"/>
        <v/>
      </c>
      <c r="Z137" s="318" t="str">
        <f t="shared" ca="1" si="24"/>
        <v/>
      </c>
      <c r="AA137" s="242"/>
    </row>
    <row r="138" spans="1:27">
      <c r="A138" s="233"/>
      <c r="B138" s="272"/>
      <c r="C138" s="287"/>
      <c r="D138" s="303" t="str">
        <f t="shared" si="20"/>
        <v/>
      </c>
      <c r="E138" s="242"/>
      <c r="F138" s="234"/>
      <c r="G138" s="243"/>
      <c r="H138" s="298" t="str">
        <f>IF(OR(F138="",G138=""),"",計算!H124)</f>
        <v/>
      </c>
      <c r="I138" s="299" t="str">
        <f>IF(A138="","",IF(ISNA(HLOOKUP(A138,計算!$U$1:$AD$4,4,FALSE)),"",HLOOKUP(A138,計算!$U$1:$AD$4,4,FALSE)))</f>
        <v/>
      </c>
      <c r="J138" s="246"/>
      <c r="K138" s="233"/>
      <c r="L138" s="272"/>
      <c r="M138" s="287"/>
      <c r="N138" s="303" t="str">
        <f t="shared" si="21"/>
        <v/>
      </c>
      <c r="O138" s="248"/>
      <c r="P138" s="234"/>
      <c r="Q138" s="243"/>
      <c r="R138" s="298" t="str">
        <f>IF(OR(P138="",Q138=""),"",計算!AM124)</f>
        <v/>
      </c>
      <c r="S138" s="315" t="str">
        <f>IF(K138="","",IF(ISNA(HLOOKUP(K138,計算!$AZ$1:$BI$4,4,FALSE)),"",HLOOKUP(K138,計算!$AZ$1:$BI$4,4,FALSE)))</f>
        <v/>
      </c>
      <c r="T138" s="299" t="str">
        <f>IF(O138="","",IF(COUNTIF(計算!$BM$2:$BM$201,地價差額試算!O138)&lt;&gt;1,"V",""))</f>
        <v/>
      </c>
      <c r="U138" s="323" t="str">
        <f t="shared" ca="1" si="22"/>
        <v/>
      </c>
      <c r="V138" s="316" t="str">
        <f ca="1">計算!BP124</f>
        <v/>
      </c>
      <c r="W138" s="315" t="str">
        <f t="shared" ca="1" si="25"/>
        <v/>
      </c>
      <c r="X138" s="315" t="str">
        <f t="shared" ca="1" si="26"/>
        <v/>
      </c>
      <c r="Y138" s="317" t="str">
        <f t="shared" ca="1" si="23"/>
        <v/>
      </c>
      <c r="Z138" s="318" t="str">
        <f t="shared" ca="1" si="24"/>
        <v/>
      </c>
      <c r="AA138" s="242"/>
    </row>
    <row r="139" spans="1:27">
      <c r="A139" s="233"/>
      <c r="B139" s="272"/>
      <c r="C139" s="287"/>
      <c r="D139" s="303" t="str">
        <f t="shared" si="20"/>
        <v/>
      </c>
      <c r="E139" s="242"/>
      <c r="F139" s="234"/>
      <c r="G139" s="243"/>
      <c r="H139" s="298" t="str">
        <f>IF(OR(F139="",G139=""),"",計算!H125)</f>
        <v/>
      </c>
      <c r="I139" s="299" t="str">
        <f>IF(A139="","",IF(ISNA(HLOOKUP(A139,計算!$U$1:$AD$4,4,FALSE)),"",HLOOKUP(A139,計算!$U$1:$AD$4,4,FALSE)))</f>
        <v/>
      </c>
      <c r="J139" s="246"/>
      <c r="K139" s="233"/>
      <c r="L139" s="272"/>
      <c r="M139" s="287"/>
      <c r="N139" s="303" t="str">
        <f t="shared" si="21"/>
        <v/>
      </c>
      <c r="O139" s="248"/>
      <c r="P139" s="234"/>
      <c r="Q139" s="243"/>
      <c r="R139" s="298" t="str">
        <f>IF(OR(P139="",Q139=""),"",計算!AM125)</f>
        <v/>
      </c>
      <c r="S139" s="315" t="str">
        <f>IF(K139="","",IF(ISNA(HLOOKUP(K139,計算!$AZ$1:$BI$4,4,FALSE)),"",HLOOKUP(K139,計算!$AZ$1:$BI$4,4,FALSE)))</f>
        <v/>
      </c>
      <c r="T139" s="299" t="str">
        <f>IF(O139="","",IF(COUNTIF(計算!$BM$2:$BM$201,地價差額試算!O139)&lt;&gt;1,"V",""))</f>
        <v/>
      </c>
      <c r="U139" s="323" t="str">
        <f t="shared" ca="1" si="22"/>
        <v/>
      </c>
      <c r="V139" s="316" t="str">
        <f ca="1">計算!BP125</f>
        <v/>
      </c>
      <c r="W139" s="315" t="str">
        <f t="shared" ca="1" si="25"/>
        <v/>
      </c>
      <c r="X139" s="315" t="str">
        <f t="shared" ca="1" si="26"/>
        <v/>
      </c>
      <c r="Y139" s="317" t="str">
        <f t="shared" ca="1" si="23"/>
        <v/>
      </c>
      <c r="Z139" s="318" t="str">
        <f t="shared" ca="1" si="24"/>
        <v/>
      </c>
      <c r="AA139" s="242"/>
    </row>
    <row r="140" spans="1:27">
      <c r="A140" s="233"/>
      <c r="B140" s="272"/>
      <c r="C140" s="287"/>
      <c r="D140" s="303" t="str">
        <f t="shared" si="20"/>
        <v/>
      </c>
      <c r="E140" s="242"/>
      <c r="F140" s="234"/>
      <c r="G140" s="243"/>
      <c r="H140" s="298" t="str">
        <f>IF(OR(F140="",G140=""),"",計算!H126)</f>
        <v/>
      </c>
      <c r="I140" s="299" t="str">
        <f>IF(A140="","",IF(ISNA(HLOOKUP(A140,計算!$U$1:$AD$4,4,FALSE)),"",HLOOKUP(A140,計算!$U$1:$AD$4,4,FALSE)))</f>
        <v/>
      </c>
      <c r="J140" s="246"/>
      <c r="K140" s="233"/>
      <c r="L140" s="272"/>
      <c r="M140" s="287"/>
      <c r="N140" s="303" t="str">
        <f t="shared" si="21"/>
        <v/>
      </c>
      <c r="O140" s="248"/>
      <c r="P140" s="234"/>
      <c r="Q140" s="243"/>
      <c r="R140" s="298" t="str">
        <f>IF(OR(P140="",Q140=""),"",計算!AM126)</f>
        <v/>
      </c>
      <c r="S140" s="315" t="str">
        <f>IF(K140="","",IF(ISNA(HLOOKUP(K140,計算!$AZ$1:$BI$4,4,FALSE)),"",HLOOKUP(K140,計算!$AZ$1:$BI$4,4,FALSE)))</f>
        <v/>
      </c>
      <c r="T140" s="299" t="str">
        <f>IF(O140="","",IF(COUNTIF(計算!$BM$2:$BM$201,地價差額試算!O140)&lt;&gt;1,"V",""))</f>
        <v/>
      </c>
      <c r="U140" s="323" t="str">
        <f t="shared" ca="1" si="22"/>
        <v/>
      </c>
      <c r="V140" s="316" t="str">
        <f ca="1">計算!BP126</f>
        <v/>
      </c>
      <c r="W140" s="315" t="str">
        <f t="shared" ca="1" si="25"/>
        <v/>
      </c>
      <c r="X140" s="315" t="str">
        <f t="shared" ca="1" si="26"/>
        <v/>
      </c>
      <c r="Y140" s="317" t="str">
        <f t="shared" ca="1" si="23"/>
        <v/>
      </c>
      <c r="Z140" s="318" t="str">
        <f t="shared" ca="1" si="24"/>
        <v/>
      </c>
      <c r="AA140" s="242"/>
    </row>
    <row r="141" spans="1:27">
      <c r="A141" s="233"/>
      <c r="B141" s="272"/>
      <c r="C141" s="287"/>
      <c r="D141" s="303" t="str">
        <f t="shared" si="20"/>
        <v/>
      </c>
      <c r="E141" s="242"/>
      <c r="F141" s="234"/>
      <c r="G141" s="243"/>
      <c r="H141" s="298" t="str">
        <f>IF(OR(F141="",G141=""),"",計算!H127)</f>
        <v/>
      </c>
      <c r="I141" s="299" t="str">
        <f>IF(A141="","",IF(ISNA(HLOOKUP(A141,計算!$U$1:$AD$4,4,FALSE)),"",HLOOKUP(A141,計算!$U$1:$AD$4,4,FALSE)))</f>
        <v/>
      </c>
      <c r="J141" s="246"/>
      <c r="K141" s="233"/>
      <c r="L141" s="272"/>
      <c r="M141" s="287"/>
      <c r="N141" s="303" t="str">
        <f t="shared" si="21"/>
        <v/>
      </c>
      <c r="O141" s="248"/>
      <c r="P141" s="234"/>
      <c r="Q141" s="243"/>
      <c r="R141" s="298" t="str">
        <f>IF(OR(P141="",Q141=""),"",計算!AM127)</f>
        <v/>
      </c>
      <c r="S141" s="315" t="str">
        <f>IF(K141="","",IF(ISNA(HLOOKUP(K141,計算!$AZ$1:$BI$4,4,FALSE)),"",HLOOKUP(K141,計算!$AZ$1:$BI$4,4,FALSE)))</f>
        <v/>
      </c>
      <c r="T141" s="299" t="str">
        <f>IF(O141="","",IF(COUNTIF(計算!$BM$2:$BM$201,地價差額試算!O141)&lt;&gt;1,"V",""))</f>
        <v/>
      </c>
      <c r="U141" s="323" t="str">
        <f t="shared" ca="1" si="22"/>
        <v/>
      </c>
      <c r="V141" s="316" t="str">
        <f ca="1">計算!BP127</f>
        <v/>
      </c>
      <c r="W141" s="315" t="str">
        <f t="shared" ca="1" si="25"/>
        <v/>
      </c>
      <c r="X141" s="315" t="str">
        <f t="shared" ca="1" si="26"/>
        <v/>
      </c>
      <c r="Y141" s="317" t="str">
        <f t="shared" ca="1" si="23"/>
        <v/>
      </c>
      <c r="Z141" s="318" t="str">
        <f t="shared" ca="1" si="24"/>
        <v/>
      </c>
      <c r="AA141" s="242"/>
    </row>
    <row r="142" spans="1:27">
      <c r="A142" s="233"/>
      <c r="B142" s="272"/>
      <c r="C142" s="287"/>
      <c r="D142" s="303" t="str">
        <f t="shared" si="20"/>
        <v/>
      </c>
      <c r="E142" s="242"/>
      <c r="F142" s="234"/>
      <c r="G142" s="243"/>
      <c r="H142" s="298" t="str">
        <f>IF(OR(F142="",G142=""),"",計算!H128)</f>
        <v/>
      </c>
      <c r="I142" s="299" t="str">
        <f>IF(A142="","",IF(ISNA(HLOOKUP(A142,計算!$U$1:$AD$4,4,FALSE)),"",HLOOKUP(A142,計算!$U$1:$AD$4,4,FALSE)))</f>
        <v/>
      </c>
      <c r="J142" s="246"/>
      <c r="K142" s="233"/>
      <c r="L142" s="272"/>
      <c r="M142" s="287"/>
      <c r="N142" s="303" t="str">
        <f t="shared" si="21"/>
        <v/>
      </c>
      <c r="O142" s="248"/>
      <c r="P142" s="234"/>
      <c r="Q142" s="243"/>
      <c r="R142" s="298" t="str">
        <f>IF(OR(P142="",Q142=""),"",計算!AM128)</f>
        <v/>
      </c>
      <c r="S142" s="315" t="str">
        <f>IF(K142="","",IF(ISNA(HLOOKUP(K142,計算!$AZ$1:$BI$4,4,FALSE)),"",HLOOKUP(K142,計算!$AZ$1:$BI$4,4,FALSE)))</f>
        <v/>
      </c>
      <c r="T142" s="299" t="str">
        <f>IF(O142="","",IF(COUNTIF(計算!$BM$2:$BM$201,地價差額試算!O142)&lt;&gt;1,"V",""))</f>
        <v/>
      </c>
      <c r="U142" s="323" t="str">
        <f t="shared" ca="1" si="22"/>
        <v/>
      </c>
      <c r="V142" s="316" t="str">
        <f ca="1">計算!BP128</f>
        <v/>
      </c>
      <c r="W142" s="315" t="str">
        <f t="shared" ca="1" si="25"/>
        <v/>
      </c>
      <c r="X142" s="315" t="str">
        <f t="shared" ca="1" si="26"/>
        <v/>
      </c>
      <c r="Y142" s="317" t="str">
        <f t="shared" ca="1" si="23"/>
        <v/>
      </c>
      <c r="Z142" s="318" t="str">
        <f t="shared" ca="1" si="24"/>
        <v/>
      </c>
      <c r="AA142" s="242"/>
    </row>
    <row r="143" spans="1:27">
      <c r="A143" s="233"/>
      <c r="B143" s="272"/>
      <c r="C143" s="287"/>
      <c r="D143" s="303" t="str">
        <f t="shared" si="20"/>
        <v/>
      </c>
      <c r="E143" s="242"/>
      <c r="F143" s="234"/>
      <c r="G143" s="243"/>
      <c r="H143" s="298" t="str">
        <f>IF(OR(F143="",G143=""),"",計算!H129)</f>
        <v/>
      </c>
      <c r="I143" s="299" t="str">
        <f>IF(A143="","",IF(ISNA(HLOOKUP(A143,計算!$U$1:$AD$4,4,FALSE)),"",HLOOKUP(A143,計算!$U$1:$AD$4,4,FALSE)))</f>
        <v/>
      </c>
      <c r="J143" s="246"/>
      <c r="K143" s="233"/>
      <c r="L143" s="272"/>
      <c r="M143" s="287"/>
      <c r="N143" s="303" t="str">
        <f t="shared" si="21"/>
        <v/>
      </c>
      <c r="O143" s="248"/>
      <c r="P143" s="234"/>
      <c r="Q143" s="243"/>
      <c r="R143" s="298" t="str">
        <f>IF(OR(P143="",Q143=""),"",計算!AM129)</f>
        <v/>
      </c>
      <c r="S143" s="315" t="str">
        <f>IF(K143="","",IF(ISNA(HLOOKUP(K143,計算!$AZ$1:$BI$4,4,FALSE)),"",HLOOKUP(K143,計算!$AZ$1:$BI$4,4,FALSE)))</f>
        <v/>
      </c>
      <c r="T143" s="299" t="str">
        <f>IF(O143="","",IF(COUNTIF(計算!$BM$2:$BM$201,地價差額試算!O143)&lt;&gt;1,"V",""))</f>
        <v/>
      </c>
      <c r="U143" s="323" t="str">
        <f t="shared" ca="1" si="22"/>
        <v/>
      </c>
      <c r="V143" s="316" t="str">
        <f ca="1">計算!BP129</f>
        <v/>
      </c>
      <c r="W143" s="315" t="str">
        <f t="shared" ca="1" si="25"/>
        <v/>
      </c>
      <c r="X143" s="315" t="str">
        <f t="shared" ca="1" si="26"/>
        <v/>
      </c>
      <c r="Y143" s="317" t="str">
        <f t="shared" ca="1" si="23"/>
        <v/>
      </c>
      <c r="Z143" s="318" t="str">
        <f t="shared" ca="1" si="24"/>
        <v/>
      </c>
      <c r="AA143" s="242"/>
    </row>
    <row r="144" spans="1:27">
      <c r="A144" s="233"/>
      <c r="B144" s="272"/>
      <c r="C144" s="287"/>
      <c r="D144" s="303" t="str">
        <f t="shared" si="20"/>
        <v/>
      </c>
      <c r="E144" s="242"/>
      <c r="F144" s="234"/>
      <c r="G144" s="243"/>
      <c r="H144" s="298" t="str">
        <f>IF(OR(F144="",G144=""),"",計算!H130)</f>
        <v/>
      </c>
      <c r="I144" s="299" t="str">
        <f>IF(A144="","",IF(ISNA(HLOOKUP(A144,計算!$U$1:$AD$4,4,FALSE)),"",HLOOKUP(A144,計算!$U$1:$AD$4,4,FALSE)))</f>
        <v/>
      </c>
      <c r="J144" s="246"/>
      <c r="K144" s="233"/>
      <c r="L144" s="272"/>
      <c r="M144" s="287"/>
      <c r="N144" s="303" t="str">
        <f t="shared" si="21"/>
        <v/>
      </c>
      <c r="O144" s="248"/>
      <c r="P144" s="234"/>
      <c r="Q144" s="243"/>
      <c r="R144" s="298" t="str">
        <f>IF(OR(P144="",Q144=""),"",計算!AM130)</f>
        <v/>
      </c>
      <c r="S144" s="315" t="str">
        <f>IF(K144="","",IF(ISNA(HLOOKUP(K144,計算!$AZ$1:$BI$4,4,FALSE)),"",HLOOKUP(K144,計算!$AZ$1:$BI$4,4,FALSE)))</f>
        <v/>
      </c>
      <c r="T144" s="299" t="str">
        <f>IF(O144="","",IF(COUNTIF(計算!$BM$2:$BM$201,地價差額試算!O144)&lt;&gt;1,"V",""))</f>
        <v/>
      </c>
      <c r="U144" s="323" t="str">
        <f t="shared" ca="1" si="22"/>
        <v/>
      </c>
      <c r="V144" s="316" t="str">
        <f ca="1">計算!BP130</f>
        <v/>
      </c>
      <c r="W144" s="315" t="str">
        <f t="shared" ref="W144:W175" ca="1" si="27">IF(V144="","",(SUMIF($E$16:$E$214,V144,$H$16:$H$214)))</f>
        <v/>
      </c>
      <c r="X144" s="315" t="str">
        <f t="shared" ref="X144:X175" ca="1" si="28">IF(V144="","",(SUMIF($O$16:$O$214,V144,$R$16:$R$214)))</f>
        <v/>
      </c>
      <c r="Y144" s="317" t="str">
        <f t="shared" ca="1" si="23"/>
        <v/>
      </c>
      <c r="Z144" s="318" t="str">
        <f t="shared" ca="1" si="24"/>
        <v/>
      </c>
      <c r="AA144" s="242"/>
    </row>
    <row r="145" spans="1:27">
      <c r="A145" s="233"/>
      <c r="B145" s="272"/>
      <c r="C145" s="287"/>
      <c r="D145" s="303" t="str">
        <f t="shared" ref="D145:D208" si="29">IF(AND(A145&lt;&gt;"",B145&lt;&gt;"",C145&lt;&gt;""),1,IF(E145="","",D144+1))</f>
        <v/>
      </c>
      <c r="E145" s="242"/>
      <c r="F145" s="234"/>
      <c r="G145" s="243"/>
      <c r="H145" s="298" t="str">
        <f>IF(OR(F145="",G145=""),"",計算!H131)</f>
        <v/>
      </c>
      <c r="I145" s="299" t="str">
        <f>IF(A145="","",IF(ISNA(HLOOKUP(A145,計算!$U$1:$AD$4,4,FALSE)),"",HLOOKUP(A145,計算!$U$1:$AD$4,4,FALSE)))</f>
        <v/>
      </c>
      <c r="J145" s="246"/>
      <c r="K145" s="233"/>
      <c r="L145" s="272"/>
      <c r="M145" s="287"/>
      <c r="N145" s="303" t="str">
        <f t="shared" ref="N145:N208" si="30">IF(AND(K145&lt;&gt;"",L145&lt;&gt;"",M145&lt;&gt;""),1,IF(O145="","",N144+1))</f>
        <v/>
      </c>
      <c r="O145" s="248"/>
      <c r="P145" s="234"/>
      <c r="Q145" s="243"/>
      <c r="R145" s="298" t="str">
        <f>IF(OR(P145="",Q145=""),"",計算!AM131)</f>
        <v/>
      </c>
      <c r="S145" s="315" t="str">
        <f>IF(K145="","",IF(ISNA(HLOOKUP(K145,計算!$AZ$1:$BI$4,4,FALSE)),"",HLOOKUP(K145,計算!$AZ$1:$BI$4,4,FALSE)))</f>
        <v/>
      </c>
      <c r="T145" s="299" t="str">
        <f>IF(O145="","",IF(COUNTIF(計算!$BM$2:$BM$201,地價差額試算!O145)&lt;&gt;1,"V",""))</f>
        <v/>
      </c>
      <c r="U145" s="323" t="str">
        <f t="shared" ref="U145:U208" ca="1" si="31">IF(AND(U144="項次",V145&lt;&gt;""),1,IF(V145&lt;&gt;"",U144+1,""))</f>
        <v/>
      </c>
      <c r="V145" s="316" t="str">
        <f ca="1">計算!BP131</f>
        <v/>
      </c>
      <c r="W145" s="315" t="str">
        <f t="shared" ca="1" si="27"/>
        <v/>
      </c>
      <c r="X145" s="315" t="str">
        <f t="shared" ca="1" si="28"/>
        <v/>
      </c>
      <c r="Y145" s="317" t="str">
        <f t="shared" ref="Y145:Y208" ca="1" si="32">IF(AND(W145="",X145=""),"",X145-W145)</f>
        <v/>
      </c>
      <c r="Z145" s="318" t="str">
        <f t="shared" ref="Z145:Z208" ca="1" si="33">IF(V145="","",IF(OR(AND(Y145&gt;0,Y145&gt;MIN($C$16:$C$212,$M$16:$M$212)),AND(Y145&lt;0,-Y145&gt;MIN($C$16:$C$212,$M$16:$M$212))),"V",""))</f>
        <v/>
      </c>
      <c r="AA145" s="242"/>
    </row>
    <row r="146" spans="1:27">
      <c r="A146" s="233"/>
      <c r="B146" s="272"/>
      <c r="C146" s="287"/>
      <c r="D146" s="303" t="str">
        <f t="shared" si="29"/>
        <v/>
      </c>
      <c r="E146" s="242"/>
      <c r="F146" s="234"/>
      <c r="G146" s="243"/>
      <c r="H146" s="298" t="str">
        <f>IF(OR(F146="",G146=""),"",計算!H132)</f>
        <v/>
      </c>
      <c r="I146" s="299" t="str">
        <f>IF(A146="","",IF(ISNA(HLOOKUP(A146,計算!$U$1:$AD$4,4,FALSE)),"",HLOOKUP(A146,計算!$U$1:$AD$4,4,FALSE)))</f>
        <v/>
      </c>
      <c r="J146" s="246"/>
      <c r="K146" s="233"/>
      <c r="L146" s="272"/>
      <c r="M146" s="287"/>
      <c r="N146" s="303" t="str">
        <f t="shared" si="30"/>
        <v/>
      </c>
      <c r="O146" s="248"/>
      <c r="P146" s="234"/>
      <c r="Q146" s="243"/>
      <c r="R146" s="298" t="str">
        <f>IF(OR(P146="",Q146=""),"",計算!AM132)</f>
        <v/>
      </c>
      <c r="S146" s="315" t="str">
        <f>IF(K146="","",IF(ISNA(HLOOKUP(K146,計算!$AZ$1:$BI$4,4,FALSE)),"",HLOOKUP(K146,計算!$AZ$1:$BI$4,4,FALSE)))</f>
        <v/>
      </c>
      <c r="T146" s="299" t="str">
        <f>IF(O146="","",IF(COUNTIF(計算!$BM$2:$BM$201,地價差額試算!O146)&lt;&gt;1,"V",""))</f>
        <v/>
      </c>
      <c r="U146" s="323" t="str">
        <f t="shared" ca="1" si="31"/>
        <v/>
      </c>
      <c r="V146" s="316" t="str">
        <f ca="1">計算!BP132</f>
        <v/>
      </c>
      <c r="W146" s="315" t="str">
        <f t="shared" ca="1" si="27"/>
        <v/>
      </c>
      <c r="X146" s="315" t="str">
        <f t="shared" ca="1" si="28"/>
        <v/>
      </c>
      <c r="Y146" s="317" t="str">
        <f t="shared" ca="1" si="32"/>
        <v/>
      </c>
      <c r="Z146" s="318" t="str">
        <f t="shared" ca="1" si="33"/>
        <v/>
      </c>
      <c r="AA146" s="242"/>
    </row>
    <row r="147" spans="1:27">
      <c r="A147" s="233"/>
      <c r="B147" s="272"/>
      <c r="C147" s="287"/>
      <c r="D147" s="303" t="str">
        <f t="shared" si="29"/>
        <v/>
      </c>
      <c r="E147" s="242"/>
      <c r="F147" s="234"/>
      <c r="G147" s="243"/>
      <c r="H147" s="298" t="str">
        <f>IF(OR(F147="",G147=""),"",計算!H133)</f>
        <v/>
      </c>
      <c r="I147" s="299" t="str">
        <f>IF(A147="","",IF(ISNA(HLOOKUP(A147,計算!$U$1:$AD$4,4,FALSE)),"",HLOOKUP(A147,計算!$U$1:$AD$4,4,FALSE)))</f>
        <v/>
      </c>
      <c r="J147" s="246"/>
      <c r="K147" s="233"/>
      <c r="L147" s="272"/>
      <c r="M147" s="287"/>
      <c r="N147" s="303" t="str">
        <f t="shared" si="30"/>
        <v/>
      </c>
      <c r="O147" s="248"/>
      <c r="P147" s="234"/>
      <c r="Q147" s="243"/>
      <c r="R147" s="298" t="str">
        <f>IF(OR(P147="",Q147=""),"",計算!AM133)</f>
        <v/>
      </c>
      <c r="S147" s="315" t="str">
        <f>IF(K147="","",IF(ISNA(HLOOKUP(K147,計算!$AZ$1:$BI$4,4,FALSE)),"",HLOOKUP(K147,計算!$AZ$1:$BI$4,4,FALSE)))</f>
        <v/>
      </c>
      <c r="T147" s="299" t="str">
        <f>IF(O147="","",IF(COUNTIF(計算!$BM$2:$BM$201,地價差額試算!O147)&lt;&gt;1,"V",""))</f>
        <v/>
      </c>
      <c r="U147" s="323" t="str">
        <f t="shared" ca="1" si="31"/>
        <v/>
      </c>
      <c r="V147" s="316" t="str">
        <f ca="1">計算!BP133</f>
        <v/>
      </c>
      <c r="W147" s="315" t="str">
        <f t="shared" ca="1" si="27"/>
        <v/>
      </c>
      <c r="X147" s="315" t="str">
        <f t="shared" ca="1" si="28"/>
        <v/>
      </c>
      <c r="Y147" s="317" t="str">
        <f t="shared" ca="1" si="32"/>
        <v/>
      </c>
      <c r="Z147" s="318" t="str">
        <f t="shared" ca="1" si="33"/>
        <v/>
      </c>
      <c r="AA147" s="242"/>
    </row>
    <row r="148" spans="1:27">
      <c r="A148" s="233"/>
      <c r="B148" s="272"/>
      <c r="C148" s="287"/>
      <c r="D148" s="303" t="str">
        <f t="shared" si="29"/>
        <v/>
      </c>
      <c r="E148" s="242"/>
      <c r="F148" s="234"/>
      <c r="G148" s="243"/>
      <c r="H148" s="298" t="str">
        <f>IF(OR(F148="",G148=""),"",計算!H134)</f>
        <v/>
      </c>
      <c r="I148" s="299" t="str">
        <f>IF(A148="","",IF(ISNA(HLOOKUP(A148,計算!$U$1:$AD$4,4,FALSE)),"",HLOOKUP(A148,計算!$U$1:$AD$4,4,FALSE)))</f>
        <v/>
      </c>
      <c r="J148" s="246"/>
      <c r="K148" s="233"/>
      <c r="L148" s="272"/>
      <c r="M148" s="287"/>
      <c r="N148" s="303" t="str">
        <f t="shared" si="30"/>
        <v/>
      </c>
      <c r="O148" s="248"/>
      <c r="P148" s="234"/>
      <c r="Q148" s="243"/>
      <c r="R148" s="298" t="str">
        <f>IF(OR(P148="",Q148=""),"",計算!AM134)</f>
        <v/>
      </c>
      <c r="S148" s="315" t="str">
        <f>IF(K148="","",IF(ISNA(HLOOKUP(K148,計算!$AZ$1:$BI$4,4,FALSE)),"",HLOOKUP(K148,計算!$AZ$1:$BI$4,4,FALSE)))</f>
        <v/>
      </c>
      <c r="T148" s="299" t="str">
        <f>IF(O148="","",IF(COUNTIF(計算!$BM$2:$BM$201,地價差額試算!O148)&lt;&gt;1,"V",""))</f>
        <v/>
      </c>
      <c r="U148" s="323" t="str">
        <f t="shared" ca="1" si="31"/>
        <v/>
      </c>
      <c r="V148" s="316" t="str">
        <f ca="1">計算!BP134</f>
        <v/>
      </c>
      <c r="W148" s="315" t="str">
        <f t="shared" ca="1" si="27"/>
        <v/>
      </c>
      <c r="X148" s="315" t="str">
        <f t="shared" ca="1" si="28"/>
        <v/>
      </c>
      <c r="Y148" s="317" t="str">
        <f t="shared" ca="1" si="32"/>
        <v/>
      </c>
      <c r="Z148" s="318" t="str">
        <f t="shared" ca="1" si="33"/>
        <v/>
      </c>
      <c r="AA148" s="242"/>
    </row>
    <row r="149" spans="1:27">
      <c r="A149" s="233"/>
      <c r="B149" s="272"/>
      <c r="C149" s="287"/>
      <c r="D149" s="303" t="str">
        <f t="shared" si="29"/>
        <v/>
      </c>
      <c r="E149" s="242"/>
      <c r="F149" s="234"/>
      <c r="G149" s="243"/>
      <c r="H149" s="298" t="str">
        <f>IF(OR(F149="",G149=""),"",計算!H135)</f>
        <v/>
      </c>
      <c r="I149" s="299" t="str">
        <f>IF(A149="","",IF(ISNA(HLOOKUP(A149,計算!$U$1:$AD$4,4,FALSE)),"",HLOOKUP(A149,計算!$U$1:$AD$4,4,FALSE)))</f>
        <v/>
      </c>
      <c r="J149" s="246"/>
      <c r="K149" s="233"/>
      <c r="L149" s="272"/>
      <c r="M149" s="287"/>
      <c r="N149" s="303" t="str">
        <f t="shared" si="30"/>
        <v/>
      </c>
      <c r="O149" s="248"/>
      <c r="P149" s="234"/>
      <c r="Q149" s="243"/>
      <c r="R149" s="298" t="str">
        <f>IF(OR(P149="",Q149=""),"",計算!AM135)</f>
        <v/>
      </c>
      <c r="S149" s="315" t="str">
        <f>IF(K149="","",IF(ISNA(HLOOKUP(K149,計算!$AZ$1:$BI$4,4,FALSE)),"",HLOOKUP(K149,計算!$AZ$1:$BI$4,4,FALSE)))</f>
        <v/>
      </c>
      <c r="T149" s="299" t="str">
        <f>IF(O149="","",IF(COUNTIF(計算!$BM$2:$BM$201,地價差額試算!O149)&lt;&gt;1,"V",""))</f>
        <v/>
      </c>
      <c r="U149" s="323" t="str">
        <f t="shared" ca="1" si="31"/>
        <v/>
      </c>
      <c r="V149" s="316" t="str">
        <f ca="1">計算!BP135</f>
        <v/>
      </c>
      <c r="W149" s="315" t="str">
        <f t="shared" ca="1" si="27"/>
        <v/>
      </c>
      <c r="X149" s="315" t="str">
        <f t="shared" ca="1" si="28"/>
        <v/>
      </c>
      <c r="Y149" s="317" t="str">
        <f t="shared" ca="1" si="32"/>
        <v/>
      </c>
      <c r="Z149" s="318" t="str">
        <f t="shared" ca="1" si="33"/>
        <v/>
      </c>
      <c r="AA149" s="242"/>
    </row>
    <row r="150" spans="1:27">
      <c r="A150" s="233"/>
      <c r="B150" s="272"/>
      <c r="C150" s="287"/>
      <c r="D150" s="303" t="str">
        <f t="shared" si="29"/>
        <v/>
      </c>
      <c r="E150" s="242"/>
      <c r="F150" s="234"/>
      <c r="G150" s="243"/>
      <c r="H150" s="298" t="str">
        <f>IF(OR(F150="",G150=""),"",計算!H136)</f>
        <v/>
      </c>
      <c r="I150" s="299" t="str">
        <f>IF(A150="","",IF(ISNA(HLOOKUP(A150,計算!$U$1:$AD$4,4,FALSE)),"",HLOOKUP(A150,計算!$U$1:$AD$4,4,FALSE)))</f>
        <v/>
      </c>
      <c r="J150" s="246"/>
      <c r="K150" s="233"/>
      <c r="L150" s="272"/>
      <c r="M150" s="287"/>
      <c r="N150" s="303" t="str">
        <f t="shared" si="30"/>
        <v/>
      </c>
      <c r="O150" s="248"/>
      <c r="P150" s="234"/>
      <c r="Q150" s="243"/>
      <c r="R150" s="298" t="str">
        <f>IF(OR(P150="",Q150=""),"",計算!AM136)</f>
        <v/>
      </c>
      <c r="S150" s="315" t="str">
        <f>IF(K150="","",IF(ISNA(HLOOKUP(K150,計算!$AZ$1:$BI$4,4,FALSE)),"",HLOOKUP(K150,計算!$AZ$1:$BI$4,4,FALSE)))</f>
        <v/>
      </c>
      <c r="T150" s="299" t="str">
        <f>IF(O150="","",IF(COUNTIF(計算!$BM$2:$BM$201,地價差額試算!O150)&lt;&gt;1,"V",""))</f>
        <v/>
      </c>
      <c r="U150" s="323" t="str">
        <f t="shared" ca="1" si="31"/>
        <v/>
      </c>
      <c r="V150" s="316" t="str">
        <f ca="1">計算!BP136</f>
        <v/>
      </c>
      <c r="W150" s="315" t="str">
        <f t="shared" ca="1" si="27"/>
        <v/>
      </c>
      <c r="X150" s="315" t="str">
        <f t="shared" ca="1" si="28"/>
        <v/>
      </c>
      <c r="Y150" s="317" t="str">
        <f t="shared" ca="1" si="32"/>
        <v/>
      </c>
      <c r="Z150" s="318" t="str">
        <f t="shared" ca="1" si="33"/>
        <v/>
      </c>
      <c r="AA150" s="242"/>
    </row>
    <row r="151" spans="1:27">
      <c r="A151" s="233"/>
      <c r="B151" s="272"/>
      <c r="C151" s="287"/>
      <c r="D151" s="303" t="str">
        <f t="shared" si="29"/>
        <v/>
      </c>
      <c r="E151" s="242"/>
      <c r="F151" s="234"/>
      <c r="G151" s="243"/>
      <c r="H151" s="298" t="str">
        <f>IF(OR(F151="",G151=""),"",計算!H137)</f>
        <v/>
      </c>
      <c r="I151" s="299" t="str">
        <f>IF(A151="","",IF(ISNA(HLOOKUP(A151,計算!$U$1:$AD$4,4,FALSE)),"",HLOOKUP(A151,計算!$U$1:$AD$4,4,FALSE)))</f>
        <v/>
      </c>
      <c r="J151" s="246"/>
      <c r="K151" s="233"/>
      <c r="L151" s="272"/>
      <c r="M151" s="287"/>
      <c r="N151" s="303" t="str">
        <f t="shared" si="30"/>
        <v/>
      </c>
      <c r="O151" s="248"/>
      <c r="P151" s="234"/>
      <c r="Q151" s="243"/>
      <c r="R151" s="298" t="str">
        <f>IF(OR(P151="",Q151=""),"",計算!AM137)</f>
        <v/>
      </c>
      <c r="S151" s="315" t="str">
        <f>IF(K151="","",IF(ISNA(HLOOKUP(K151,計算!$AZ$1:$BI$4,4,FALSE)),"",HLOOKUP(K151,計算!$AZ$1:$BI$4,4,FALSE)))</f>
        <v/>
      </c>
      <c r="T151" s="299" t="str">
        <f>IF(O151="","",IF(COUNTIF(計算!$BM$2:$BM$201,地價差額試算!O151)&lt;&gt;1,"V",""))</f>
        <v/>
      </c>
      <c r="U151" s="323" t="str">
        <f t="shared" ca="1" si="31"/>
        <v/>
      </c>
      <c r="V151" s="316" t="str">
        <f ca="1">計算!BP137</f>
        <v/>
      </c>
      <c r="W151" s="315" t="str">
        <f t="shared" ca="1" si="27"/>
        <v/>
      </c>
      <c r="X151" s="315" t="str">
        <f t="shared" ca="1" si="28"/>
        <v/>
      </c>
      <c r="Y151" s="317" t="str">
        <f t="shared" ca="1" si="32"/>
        <v/>
      </c>
      <c r="Z151" s="318" t="str">
        <f t="shared" ca="1" si="33"/>
        <v/>
      </c>
      <c r="AA151" s="242"/>
    </row>
    <row r="152" spans="1:27">
      <c r="A152" s="233"/>
      <c r="B152" s="272"/>
      <c r="C152" s="287"/>
      <c r="D152" s="303" t="str">
        <f t="shared" si="29"/>
        <v/>
      </c>
      <c r="E152" s="242"/>
      <c r="F152" s="234"/>
      <c r="G152" s="243"/>
      <c r="H152" s="298" t="str">
        <f>IF(OR(F152="",G152=""),"",計算!H138)</f>
        <v/>
      </c>
      <c r="I152" s="299" t="str">
        <f>IF(A152="","",IF(ISNA(HLOOKUP(A152,計算!$U$1:$AD$4,4,FALSE)),"",HLOOKUP(A152,計算!$U$1:$AD$4,4,FALSE)))</f>
        <v/>
      </c>
      <c r="J152" s="246"/>
      <c r="K152" s="233"/>
      <c r="L152" s="272"/>
      <c r="M152" s="287"/>
      <c r="N152" s="303" t="str">
        <f t="shared" si="30"/>
        <v/>
      </c>
      <c r="O152" s="248"/>
      <c r="P152" s="234"/>
      <c r="Q152" s="243"/>
      <c r="R152" s="298" t="str">
        <f>IF(OR(P152="",Q152=""),"",計算!AM138)</f>
        <v/>
      </c>
      <c r="S152" s="315" t="str">
        <f>IF(K152="","",IF(ISNA(HLOOKUP(K152,計算!$AZ$1:$BI$4,4,FALSE)),"",HLOOKUP(K152,計算!$AZ$1:$BI$4,4,FALSE)))</f>
        <v/>
      </c>
      <c r="T152" s="299" t="str">
        <f>IF(O152="","",IF(COUNTIF(計算!$BM$2:$BM$201,地價差額試算!O152)&lt;&gt;1,"V",""))</f>
        <v/>
      </c>
      <c r="U152" s="323" t="str">
        <f t="shared" ca="1" si="31"/>
        <v/>
      </c>
      <c r="V152" s="316" t="str">
        <f ca="1">計算!BP138</f>
        <v/>
      </c>
      <c r="W152" s="315" t="str">
        <f t="shared" ca="1" si="27"/>
        <v/>
      </c>
      <c r="X152" s="315" t="str">
        <f t="shared" ca="1" si="28"/>
        <v/>
      </c>
      <c r="Y152" s="317" t="str">
        <f t="shared" ca="1" si="32"/>
        <v/>
      </c>
      <c r="Z152" s="318" t="str">
        <f t="shared" ca="1" si="33"/>
        <v/>
      </c>
      <c r="AA152" s="242"/>
    </row>
    <row r="153" spans="1:27">
      <c r="A153" s="233"/>
      <c r="B153" s="272"/>
      <c r="C153" s="287"/>
      <c r="D153" s="303" t="str">
        <f t="shared" si="29"/>
        <v/>
      </c>
      <c r="E153" s="242"/>
      <c r="F153" s="234"/>
      <c r="G153" s="243"/>
      <c r="H153" s="298" t="str">
        <f>IF(OR(F153="",G153=""),"",計算!H139)</f>
        <v/>
      </c>
      <c r="I153" s="299" t="str">
        <f>IF(A153="","",IF(ISNA(HLOOKUP(A153,計算!$U$1:$AD$4,4,FALSE)),"",HLOOKUP(A153,計算!$U$1:$AD$4,4,FALSE)))</f>
        <v/>
      </c>
      <c r="J153" s="246"/>
      <c r="K153" s="233"/>
      <c r="L153" s="272"/>
      <c r="M153" s="287"/>
      <c r="N153" s="303" t="str">
        <f t="shared" si="30"/>
        <v/>
      </c>
      <c r="O153" s="248"/>
      <c r="P153" s="234"/>
      <c r="Q153" s="243"/>
      <c r="R153" s="298" t="str">
        <f>IF(OR(P153="",Q153=""),"",計算!AM139)</f>
        <v/>
      </c>
      <c r="S153" s="315" t="str">
        <f>IF(K153="","",IF(ISNA(HLOOKUP(K153,計算!$AZ$1:$BI$4,4,FALSE)),"",HLOOKUP(K153,計算!$AZ$1:$BI$4,4,FALSE)))</f>
        <v/>
      </c>
      <c r="T153" s="299" t="str">
        <f>IF(O153="","",IF(COUNTIF(計算!$BM$2:$BM$201,地價差額試算!O153)&lt;&gt;1,"V",""))</f>
        <v/>
      </c>
      <c r="U153" s="323" t="str">
        <f t="shared" ca="1" si="31"/>
        <v/>
      </c>
      <c r="V153" s="316" t="str">
        <f ca="1">計算!BP139</f>
        <v/>
      </c>
      <c r="W153" s="315" t="str">
        <f t="shared" ca="1" si="27"/>
        <v/>
      </c>
      <c r="X153" s="315" t="str">
        <f t="shared" ca="1" si="28"/>
        <v/>
      </c>
      <c r="Y153" s="317" t="str">
        <f t="shared" ca="1" si="32"/>
        <v/>
      </c>
      <c r="Z153" s="318" t="str">
        <f t="shared" ca="1" si="33"/>
        <v/>
      </c>
      <c r="AA153" s="242"/>
    </row>
    <row r="154" spans="1:27">
      <c r="A154" s="233"/>
      <c r="B154" s="272"/>
      <c r="C154" s="287"/>
      <c r="D154" s="303" t="str">
        <f t="shared" si="29"/>
        <v/>
      </c>
      <c r="E154" s="242"/>
      <c r="F154" s="234"/>
      <c r="G154" s="243"/>
      <c r="H154" s="298" t="str">
        <f>IF(OR(F154="",G154=""),"",計算!H140)</f>
        <v/>
      </c>
      <c r="I154" s="299" t="str">
        <f>IF(A154="","",IF(ISNA(HLOOKUP(A154,計算!$U$1:$AD$4,4,FALSE)),"",HLOOKUP(A154,計算!$U$1:$AD$4,4,FALSE)))</f>
        <v/>
      </c>
      <c r="J154" s="246"/>
      <c r="K154" s="233"/>
      <c r="L154" s="272"/>
      <c r="M154" s="287"/>
      <c r="N154" s="303" t="str">
        <f t="shared" si="30"/>
        <v/>
      </c>
      <c r="O154" s="248"/>
      <c r="P154" s="234"/>
      <c r="Q154" s="243"/>
      <c r="R154" s="298" t="str">
        <f>IF(OR(P154="",Q154=""),"",計算!AM140)</f>
        <v/>
      </c>
      <c r="S154" s="315" t="str">
        <f>IF(K154="","",IF(ISNA(HLOOKUP(K154,計算!$AZ$1:$BI$4,4,FALSE)),"",HLOOKUP(K154,計算!$AZ$1:$BI$4,4,FALSE)))</f>
        <v/>
      </c>
      <c r="T154" s="299" t="str">
        <f>IF(O154="","",IF(COUNTIF(計算!$BM$2:$BM$201,地價差額試算!O154)&lt;&gt;1,"V",""))</f>
        <v/>
      </c>
      <c r="U154" s="323" t="str">
        <f t="shared" ca="1" si="31"/>
        <v/>
      </c>
      <c r="V154" s="316" t="str">
        <f ca="1">計算!BP140</f>
        <v/>
      </c>
      <c r="W154" s="315" t="str">
        <f t="shared" ca="1" si="27"/>
        <v/>
      </c>
      <c r="X154" s="315" t="str">
        <f t="shared" ca="1" si="28"/>
        <v/>
      </c>
      <c r="Y154" s="317" t="str">
        <f t="shared" ca="1" si="32"/>
        <v/>
      </c>
      <c r="Z154" s="318" t="str">
        <f t="shared" ca="1" si="33"/>
        <v/>
      </c>
      <c r="AA154" s="242"/>
    </row>
    <row r="155" spans="1:27">
      <c r="A155" s="233"/>
      <c r="B155" s="272"/>
      <c r="C155" s="287"/>
      <c r="D155" s="303" t="str">
        <f t="shared" si="29"/>
        <v/>
      </c>
      <c r="E155" s="242"/>
      <c r="F155" s="234"/>
      <c r="G155" s="243"/>
      <c r="H155" s="298" t="str">
        <f>IF(OR(F155="",G155=""),"",計算!H141)</f>
        <v/>
      </c>
      <c r="I155" s="299" t="str">
        <f>IF(A155="","",IF(ISNA(HLOOKUP(A155,計算!$U$1:$AD$4,4,FALSE)),"",HLOOKUP(A155,計算!$U$1:$AD$4,4,FALSE)))</f>
        <v/>
      </c>
      <c r="J155" s="246"/>
      <c r="K155" s="233"/>
      <c r="L155" s="272"/>
      <c r="M155" s="287"/>
      <c r="N155" s="303" t="str">
        <f t="shared" si="30"/>
        <v/>
      </c>
      <c r="O155" s="248"/>
      <c r="P155" s="234"/>
      <c r="Q155" s="243"/>
      <c r="R155" s="298" t="str">
        <f>IF(OR(P155="",Q155=""),"",計算!AM141)</f>
        <v/>
      </c>
      <c r="S155" s="315" t="str">
        <f>IF(K155="","",IF(ISNA(HLOOKUP(K155,計算!$AZ$1:$BI$4,4,FALSE)),"",HLOOKUP(K155,計算!$AZ$1:$BI$4,4,FALSE)))</f>
        <v/>
      </c>
      <c r="T155" s="299" t="str">
        <f>IF(O155="","",IF(COUNTIF(計算!$BM$2:$BM$201,地價差額試算!O155)&lt;&gt;1,"V",""))</f>
        <v/>
      </c>
      <c r="U155" s="323" t="str">
        <f t="shared" ca="1" si="31"/>
        <v/>
      </c>
      <c r="V155" s="316" t="str">
        <f ca="1">計算!BP141</f>
        <v/>
      </c>
      <c r="W155" s="315" t="str">
        <f t="shared" ca="1" si="27"/>
        <v/>
      </c>
      <c r="X155" s="315" t="str">
        <f t="shared" ca="1" si="28"/>
        <v/>
      </c>
      <c r="Y155" s="317" t="str">
        <f t="shared" ca="1" si="32"/>
        <v/>
      </c>
      <c r="Z155" s="318" t="str">
        <f t="shared" ca="1" si="33"/>
        <v/>
      </c>
      <c r="AA155" s="242"/>
    </row>
    <row r="156" spans="1:27">
      <c r="A156" s="233"/>
      <c r="B156" s="272"/>
      <c r="C156" s="287"/>
      <c r="D156" s="303" t="str">
        <f t="shared" si="29"/>
        <v/>
      </c>
      <c r="E156" s="242"/>
      <c r="F156" s="234"/>
      <c r="G156" s="243"/>
      <c r="H156" s="298" t="str">
        <f>IF(OR(F156="",G156=""),"",計算!H142)</f>
        <v/>
      </c>
      <c r="I156" s="299" t="str">
        <f>IF(A156="","",IF(ISNA(HLOOKUP(A156,計算!$U$1:$AD$4,4,FALSE)),"",HLOOKUP(A156,計算!$U$1:$AD$4,4,FALSE)))</f>
        <v/>
      </c>
      <c r="J156" s="246"/>
      <c r="K156" s="233"/>
      <c r="L156" s="272"/>
      <c r="M156" s="287"/>
      <c r="N156" s="303" t="str">
        <f t="shared" si="30"/>
        <v/>
      </c>
      <c r="O156" s="248"/>
      <c r="P156" s="234"/>
      <c r="Q156" s="243"/>
      <c r="R156" s="298" t="str">
        <f>IF(OR(P156="",Q156=""),"",計算!AM142)</f>
        <v/>
      </c>
      <c r="S156" s="315" t="str">
        <f>IF(K156="","",IF(ISNA(HLOOKUP(K156,計算!$AZ$1:$BI$4,4,FALSE)),"",HLOOKUP(K156,計算!$AZ$1:$BI$4,4,FALSE)))</f>
        <v/>
      </c>
      <c r="T156" s="299" t="str">
        <f>IF(O156="","",IF(COUNTIF(計算!$BM$2:$BM$201,地價差額試算!O156)&lt;&gt;1,"V",""))</f>
        <v/>
      </c>
      <c r="U156" s="323" t="str">
        <f t="shared" ca="1" si="31"/>
        <v/>
      </c>
      <c r="V156" s="316" t="str">
        <f ca="1">計算!BP142</f>
        <v/>
      </c>
      <c r="W156" s="315" t="str">
        <f t="shared" ca="1" si="27"/>
        <v/>
      </c>
      <c r="X156" s="315" t="str">
        <f t="shared" ca="1" si="28"/>
        <v/>
      </c>
      <c r="Y156" s="317" t="str">
        <f t="shared" ca="1" si="32"/>
        <v/>
      </c>
      <c r="Z156" s="318" t="str">
        <f t="shared" ca="1" si="33"/>
        <v/>
      </c>
      <c r="AA156" s="242"/>
    </row>
    <row r="157" spans="1:27">
      <c r="A157" s="233"/>
      <c r="B157" s="272"/>
      <c r="C157" s="287"/>
      <c r="D157" s="303" t="str">
        <f t="shared" si="29"/>
        <v/>
      </c>
      <c r="E157" s="242"/>
      <c r="F157" s="234"/>
      <c r="G157" s="243"/>
      <c r="H157" s="298" t="str">
        <f>IF(OR(F157="",G157=""),"",計算!H143)</f>
        <v/>
      </c>
      <c r="I157" s="299" t="str">
        <f>IF(A157="","",IF(ISNA(HLOOKUP(A157,計算!$U$1:$AD$4,4,FALSE)),"",HLOOKUP(A157,計算!$U$1:$AD$4,4,FALSE)))</f>
        <v/>
      </c>
      <c r="J157" s="246"/>
      <c r="K157" s="233"/>
      <c r="L157" s="272"/>
      <c r="M157" s="287"/>
      <c r="N157" s="303" t="str">
        <f t="shared" si="30"/>
        <v/>
      </c>
      <c r="O157" s="248"/>
      <c r="P157" s="234"/>
      <c r="Q157" s="243"/>
      <c r="R157" s="298" t="str">
        <f>IF(OR(P157="",Q157=""),"",計算!AM143)</f>
        <v/>
      </c>
      <c r="S157" s="315" t="str">
        <f>IF(K157="","",IF(ISNA(HLOOKUP(K157,計算!$AZ$1:$BI$4,4,FALSE)),"",HLOOKUP(K157,計算!$AZ$1:$BI$4,4,FALSE)))</f>
        <v/>
      </c>
      <c r="T157" s="299" t="str">
        <f>IF(O157="","",IF(COUNTIF(計算!$BM$2:$BM$201,地價差額試算!O157)&lt;&gt;1,"V",""))</f>
        <v/>
      </c>
      <c r="U157" s="323" t="str">
        <f t="shared" ca="1" si="31"/>
        <v/>
      </c>
      <c r="V157" s="316" t="str">
        <f ca="1">計算!BP143</f>
        <v/>
      </c>
      <c r="W157" s="315" t="str">
        <f t="shared" ca="1" si="27"/>
        <v/>
      </c>
      <c r="X157" s="315" t="str">
        <f t="shared" ca="1" si="28"/>
        <v/>
      </c>
      <c r="Y157" s="317" t="str">
        <f t="shared" ca="1" si="32"/>
        <v/>
      </c>
      <c r="Z157" s="318" t="str">
        <f t="shared" ca="1" si="33"/>
        <v/>
      </c>
      <c r="AA157" s="242"/>
    </row>
    <row r="158" spans="1:27">
      <c r="A158" s="233"/>
      <c r="B158" s="272"/>
      <c r="C158" s="287"/>
      <c r="D158" s="303" t="str">
        <f t="shared" si="29"/>
        <v/>
      </c>
      <c r="E158" s="242"/>
      <c r="F158" s="234"/>
      <c r="G158" s="243"/>
      <c r="H158" s="298" t="str">
        <f>IF(OR(F158="",G158=""),"",計算!H144)</f>
        <v/>
      </c>
      <c r="I158" s="299" t="str">
        <f>IF(A158="","",IF(ISNA(HLOOKUP(A158,計算!$U$1:$AD$4,4,FALSE)),"",HLOOKUP(A158,計算!$U$1:$AD$4,4,FALSE)))</f>
        <v/>
      </c>
      <c r="J158" s="246"/>
      <c r="K158" s="233"/>
      <c r="L158" s="272"/>
      <c r="M158" s="287"/>
      <c r="N158" s="303" t="str">
        <f t="shared" si="30"/>
        <v/>
      </c>
      <c r="O158" s="248"/>
      <c r="P158" s="234"/>
      <c r="Q158" s="243"/>
      <c r="R158" s="298" t="str">
        <f>IF(OR(P158="",Q158=""),"",計算!AM144)</f>
        <v/>
      </c>
      <c r="S158" s="315" t="str">
        <f>IF(K158="","",IF(ISNA(HLOOKUP(K158,計算!$AZ$1:$BI$4,4,FALSE)),"",HLOOKUP(K158,計算!$AZ$1:$BI$4,4,FALSE)))</f>
        <v/>
      </c>
      <c r="T158" s="299" t="str">
        <f>IF(O158="","",IF(COUNTIF(計算!$BM$2:$BM$201,地價差額試算!O158)&lt;&gt;1,"V",""))</f>
        <v/>
      </c>
      <c r="U158" s="323" t="str">
        <f t="shared" ca="1" si="31"/>
        <v/>
      </c>
      <c r="V158" s="316" t="str">
        <f ca="1">計算!BP144</f>
        <v/>
      </c>
      <c r="W158" s="315" t="str">
        <f t="shared" ca="1" si="27"/>
        <v/>
      </c>
      <c r="X158" s="315" t="str">
        <f t="shared" ca="1" si="28"/>
        <v/>
      </c>
      <c r="Y158" s="317" t="str">
        <f t="shared" ca="1" si="32"/>
        <v/>
      </c>
      <c r="Z158" s="318" t="str">
        <f t="shared" ca="1" si="33"/>
        <v/>
      </c>
      <c r="AA158" s="242"/>
    </row>
    <row r="159" spans="1:27">
      <c r="A159" s="233"/>
      <c r="B159" s="272"/>
      <c r="C159" s="287"/>
      <c r="D159" s="303" t="str">
        <f t="shared" si="29"/>
        <v/>
      </c>
      <c r="E159" s="242"/>
      <c r="F159" s="234"/>
      <c r="G159" s="243"/>
      <c r="H159" s="298" t="str">
        <f>IF(OR(F159="",G159=""),"",計算!H145)</f>
        <v/>
      </c>
      <c r="I159" s="299" t="str">
        <f>IF(A159="","",IF(ISNA(HLOOKUP(A159,計算!$U$1:$AD$4,4,FALSE)),"",HLOOKUP(A159,計算!$U$1:$AD$4,4,FALSE)))</f>
        <v/>
      </c>
      <c r="J159" s="246"/>
      <c r="K159" s="233"/>
      <c r="L159" s="272"/>
      <c r="M159" s="287"/>
      <c r="N159" s="303" t="str">
        <f t="shared" si="30"/>
        <v/>
      </c>
      <c r="O159" s="248"/>
      <c r="P159" s="234"/>
      <c r="Q159" s="243"/>
      <c r="R159" s="298" t="str">
        <f>IF(OR(P159="",Q159=""),"",計算!AM145)</f>
        <v/>
      </c>
      <c r="S159" s="315" t="str">
        <f>IF(K159="","",IF(ISNA(HLOOKUP(K159,計算!$AZ$1:$BI$4,4,FALSE)),"",HLOOKUP(K159,計算!$AZ$1:$BI$4,4,FALSE)))</f>
        <v/>
      </c>
      <c r="T159" s="299" t="str">
        <f>IF(O159="","",IF(COUNTIF(計算!$BM$2:$BM$201,地價差額試算!O159)&lt;&gt;1,"V",""))</f>
        <v/>
      </c>
      <c r="U159" s="323" t="str">
        <f t="shared" ca="1" si="31"/>
        <v/>
      </c>
      <c r="V159" s="316" t="str">
        <f ca="1">計算!BP145</f>
        <v/>
      </c>
      <c r="W159" s="315" t="str">
        <f t="shared" ca="1" si="27"/>
        <v/>
      </c>
      <c r="X159" s="315" t="str">
        <f t="shared" ca="1" si="28"/>
        <v/>
      </c>
      <c r="Y159" s="317" t="str">
        <f t="shared" ca="1" si="32"/>
        <v/>
      </c>
      <c r="Z159" s="318" t="str">
        <f t="shared" ca="1" si="33"/>
        <v/>
      </c>
      <c r="AA159" s="242"/>
    </row>
    <row r="160" spans="1:27">
      <c r="A160" s="233"/>
      <c r="B160" s="272"/>
      <c r="C160" s="287"/>
      <c r="D160" s="303" t="str">
        <f t="shared" si="29"/>
        <v/>
      </c>
      <c r="E160" s="242"/>
      <c r="F160" s="234"/>
      <c r="G160" s="243"/>
      <c r="H160" s="298" t="str">
        <f>IF(OR(F160="",G160=""),"",計算!H146)</f>
        <v/>
      </c>
      <c r="I160" s="299" t="str">
        <f>IF(A160="","",IF(ISNA(HLOOKUP(A160,計算!$U$1:$AD$4,4,FALSE)),"",HLOOKUP(A160,計算!$U$1:$AD$4,4,FALSE)))</f>
        <v/>
      </c>
      <c r="J160" s="246"/>
      <c r="K160" s="233"/>
      <c r="L160" s="272"/>
      <c r="M160" s="287"/>
      <c r="N160" s="303" t="str">
        <f t="shared" si="30"/>
        <v/>
      </c>
      <c r="O160" s="248"/>
      <c r="P160" s="234"/>
      <c r="Q160" s="243"/>
      <c r="R160" s="298" t="str">
        <f>IF(OR(P160="",Q160=""),"",計算!AM146)</f>
        <v/>
      </c>
      <c r="S160" s="315" t="str">
        <f>IF(K160="","",IF(ISNA(HLOOKUP(K160,計算!$AZ$1:$BI$4,4,FALSE)),"",HLOOKUP(K160,計算!$AZ$1:$BI$4,4,FALSE)))</f>
        <v/>
      </c>
      <c r="T160" s="299" t="str">
        <f>IF(O160="","",IF(COUNTIF(計算!$BM$2:$BM$201,地價差額試算!O160)&lt;&gt;1,"V",""))</f>
        <v/>
      </c>
      <c r="U160" s="323" t="str">
        <f t="shared" ca="1" si="31"/>
        <v/>
      </c>
      <c r="V160" s="316" t="str">
        <f ca="1">計算!BP146</f>
        <v/>
      </c>
      <c r="W160" s="315" t="str">
        <f t="shared" ca="1" si="27"/>
        <v/>
      </c>
      <c r="X160" s="315" t="str">
        <f t="shared" ca="1" si="28"/>
        <v/>
      </c>
      <c r="Y160" s="317" t="str">
        <f t="shared" ca="1" si="32"/>
        <v/>
      </c>
      <c r="Z160" s="318" t="str">
        <f t="shared" ca="1" si="33"/>
        <v/>
      </c>
      <c r="AA160" s="242"/>
    </row>
    <row r="161" spans="1:27">
      <c r="A161" s="233"/>
      <c r="B161" s="272"/>
      <c r="C161" s="287"/>
      <c r="D161" s="303" t="str">
        <f t="shared" si="29"/>
        <v/>
      </c>
      <c r="E161" s="242"/>
      <c r="F161" s="234"/>
      <c r="G161" s="243"/>
      <c r="H161" s="298" t="str">
        <f>IF(OR(F161="",G161=""),"",計算!H147)</f>
        <v/>
      </c>
      <c r="I161" s="299" t="str">
        <f>IF(A161="","",IF(ISNA(HLOOKUP(A161,計算!$U$1:$AD$4,4,FALSE)),"",HLOOKUP(A161,計算!$U$1:$AD$4,4,FALSE)))</f>
        <v/>
      </c>
      <c r="J161" s="246"/>
      <c r="K161" s="233"/>
      <c r="L161" s="272"/>
      <c r="M161" s="287"/>
      <c r="N161" s="303" t="str">
        <f t="shared" si="30"/>
        <v/>
      </c>
      <c r="O161" s="248"/>
      <c r="P161" s="234"/>
      <c r="Q161" s="243"/>
      <c r="R161" s="298" t="str">
        <f>IF(OR(P161="",Q161=""),"",計算!AM147)</f>
        <v/>
      </c>
      <c r="S161" s="315" t="str">
        <f>IF(K161="","",IF(ISNA(HLOOKUP(K161,計算!$AZ$1:$BI$4,4,FALSE)),"",HLOOKUP(K161,計算!$AZ$1:$BI$4,4,FALSE)))</f>
        <v/>
      </c>
      <c r="T161" s="299" t="str">
        <f>IF(O161="","",IF(COUNTIF(計算!$BM$2:$BM$201,地價差額試算!O161)&lt;&gt;1,"V",""))</f>
        <v/>
      </c>
      <c r="U161" s="323" t="str">
        <f t="shared" ca="1" si="31"/>
        <v/>
      </c>
      <c r="V161" s="316" t="str">
        <f ca="1">計算!BP147</f>
        <v/>
      </c>
      <c r="W161" s="315" t="str">
        <f t="shared" ca="1" si="27"/>
        <v/>
      </c>
      <c r="X161" s="315" t="str">
        <f t="shared" ca="1" si="28"/>
        <v/>
      </c>
      <c r="Y161" s="317" t="str">
        <f t="shared" ca="1" si="32"/>
        <v/>
      </c>
      <c r="Z161" s="318" t="str">
        <f t="shared" ca="1" si="33"/>
        <v/>
      </c>
      <c r="AA161" s="242"/>
    </row>
    <row r="162" spans="1:27">
      <c r="A162" s="233"/>
      <c r="B162" s="272"/>
      <c r="C162" s="287"/>
      <c r="D162" s="303" t="str">
        <f t="shared" si="29"/>
        <v/>
      </c>
      <c r="E162" s="242"/>
      <c r="F162" s="234"/>
      <c r="G162" s="243"/>
      <c r="H162" s="298" t="str">
        <f>IF(OR(F162="",G162=""),"",計算!H148)</f>
        <v/>
      </c>
      <c r="I162" s="299" t="str">
        <f>IF(A162="","",IF(ISNA(HLOOKUP(A162,計算!$U$1:$AD$4,4,FALSE)),"",HLOOKUP(A162,計算!$U$1:$AD$4,4,FALSE)))</f>
        <v/>
      </c>
      <c r="J162" s="246"/>
      <c r="K162" s="233"/>
      <c r="L162" s="272"/>
      <c r="M162" s="287"/>
      <c r="N162" s="303" t="str">
        <f t="shared" si="30"/>
        <v/>
      </c>
      <c r="O162" s="248"/>
      <c r="P162" s="234"/>
      <c r="Q162" s="243"/>
      <c r="R162" s="298" t="str">
        <f>IF(OR(P162="",Q162=""),"",計算!AM148)</f>
        <v/>
      </c>
      <c r="S162" s="315" t="str">
        <f>IF(K162="","",IF(ISNA(HLOOKUP(K162,計算!$AZ$1:$BI$4,4,FALSE)),"",HLOOKUP(K162,計算!$AZ$1:$BI$4,4,FALSE)))</f>
        <v/>
      </c>
      <c r="T162" s="299" t="str">
        <f>IF(O162="","",IF(COUNTIF(計算!$BM$2:$BM$201,地價差額試算!O162)&lt;&gt;1,"V",""))</f>
        <v/>
      </c>
      <c r="U162" s="323" t="str">
        <f t="shared" ca="1" si="31"/>
        <v/>
      </c>
      <c r="V162" s="316" t="str">
        <f ca="1">計算!BP148</f>
        <v/>
      </c>
      <c r="W162" s="315" t="str">
        <f t="shared" ca="1" si="27"/>
        <v/>
      </c>
      <c r="X162" s="315" t="str">
        <f t="shared" ca="1" si="28"/>
        <v/>
      </c>
      <c r="Y162" s="317" t="str">
        <f t="shared" ca="1" si="32"/>
        <v/>
      </c>
      <c r="Z162" s="318" t="str">
        <f t="shared" ca="1" si="33"/>
        <v/>
      </c>
      <c r="AA162" s="242"/>
    </row>
    <row r="163" spans="1:27">
      <c r="A163" s="233"/>
      <c r="B163" s="272"/>
      <c r="C163" s="287"/>
      <c r="D163" s="303" t="str">
        <f t="shared" si="29"/>
        <v/>
      </c>
      <c r="E163" s="242"/>
      <c r="F163" s="234"/>
      <c r="G163" s="243"/>
      <c r="H163" s="298" t="str">
        <f>IF(OR(F163="",G163=""),"",計算!H149)</f>
        <v/>
      </c>
      <c r="I163" s="299" t="str">
        <f>IF(A163="","",IF(ISNA(HLOOKUP(A163,計算!$U$1:$AD$4,4,FALSE)),"",HLOOKUP(A163,計算!$U$1:$AD$4,4,FALSE)))</f>
        <v/>
      </c>
      <c r="J163" s="246"/>
      <c r="K163" s="233"/>
      <c r="L163" s="272"/>
      <c r="M163" s="287"/>
      <c r="N163" s="303" t="str">
        <f t="shared" si="30"/>
        <v/>
      </c>
      <c r="O163" s="248"/>
      <c r="P163" s="234"/>
      <c r="Q163" s="243"/>
      <c r="R163" s="298" t="str">
        <f>IF(OR(P163="",Q163=""),"",計算!AM149)</f>
        <v/>
      </c>
      <c r="S163" s="315" t="str">
        <f>IF(K163="","",IF(ISNA(HLOOKUP(K163,計算!$AZ$1:$BI$4,4,FALSE)),"",HLOOKUP(K163,計算!$AZ$1:$BI$4,4,FALSE)))</f>
        <v/>
      </c>
      <c r="T163" s="299" t="str">
        <f>IF(O163="","",IF(COUNTIF(計算!$BM$2:$BM$201,地價差額試算!O163)&lt;&gt;1,"V",""))</f>
        <v/>
      </c>
      <c r="U163" s="323" t="str">
        <f t="shared" ca="1" si="31"/>
        <v/>
      </c>
      <c r="V163" s="316" t="str">
        <f ca="1">計算!BP149</f>
        <v/>
      </c>
      <c r="W163" s="315" t="str">
        <f t="shared" ca="1" si="27"/>
        <v/>
      </c>
      <c r="X163" s="315" t="str">
        <f t="shared" ca="1" si="28"/>
        <v/>
      </c>
      <c r="Y163" s="317" t="str">
        <f t="shared" ca="1" si="32"/>
        <v/>
      </c>
      <c r="Z163" s="318" t="str">
        <f t="shared" ca="1" si="33"/>
        <v/>
      </c>
      <c r="AA163" s="242"/>
    </row>
    <row r="164" spans="1:27">
      <c r="A164" s="233"/>
      <c r="B164" s="272"/>
      <c r="C164" s="287"/>
      <c r="D164" s="303" t="str">
        <f t="shared" si="29"/>
        <v/>
      </c>
      <c r="E164" s="242"/>
      <c r="F164" s="234"/>
      <c r="G164" s="243"/>
      <c r="H164" s="298" t="str">
        <f>IF(OR(F164="",G164=""),"",計算!H150)</f>
        <v/>
      </c>
      <c r="I164" s="299" t="str">
        <f>IF(A164="","",IF(ISNA(HLOOKUP(A164,計算!$U$1:$AD$4,4,FALSE)),"",HLOOKUP(A164,計算!$U$1:$AD$4,4,FALSE)))</f>
        <v/>
      </c>
      <c r="J164" s="246"/>
      <c r="K164" s="233"/>
      <c r="L164" s="272"/>
      <c r="M164" s="287"/>
      <c r="N164" s="303" t="str">
        <f t="shared" si="30"/>
        <v/>
      </c>
      <c r="O164" s="248"/>
      <c r="P164" s="234"/>
      <c r="Q164" s="243"/>
      <c r="R164" s="298" t="str">
        <f>IF(OR(P164="",Q164=""),"",計算!AM150)</f>
        <v/>
      </c>
      <c r="S164" s="315" t="str">
        <f>IF(K164="","",IF(ISNA(HLOOKUP(K164,計算!$AZ$1:$BI$4,4,FALSE)),"",HLOOKUP(K164,計算!$AZ$1:$BI$4,4,FALSE)))</f>
        <v/>
      </c>
      <c r="T164" s="299" t="str">
        <f>IF(O164="","",IF(COUNTIF(計算!$BM$2:$BM$201,地價差額試算!O164)&lt;&gt;1,"V",""))</f>
        <v/>
      </c>
      <c r="U164" s="323" t="str">
        <f t="shared" ca="1" si="31"/>
        <v/>
      </c>
      <c r="V164" s="316" t="str">
        <f ca="1">計算!BP150</f>
        <v/>
      </c>
      <c r="W164" s="315" t="str">
        <f t="shared" ca="1" si="27"/>
        <v/>
      </c>
      <c r="X164" s="315" t="str">
        <f t="shared" ca="1" si="28"/>
        <v/>
      </c>
      <c r="Y164" s="317" t="str">
        <f t="shared" ca="1" si="32"/>
        <v/>
      </c>
      <c r="Z164" s="318" t="str">
        <f t="shared" ca="1" si="33"/>
        <v/>
      </c>
      <c r="AA164" s="242"/>
    </row>
    <row r="165" spans="1:27">
      <c r="A165" s="233"/>
      <c r="B165" s="272"/>
      <c r="C165" s="287"/>
      <c r="D165" s="303" t="str">
        <f t="shared" si="29"/>
        <v/>
      </c>
      <c r="E165" s="242"/>
      <c r="F165" s="234"/>
      <c r="G165" s="243"/>
      <c r="H165" s="298" t="str">
        <f>IF(OR(F165="",G165=""),"",計算!H151)</f>
        <v/>
      </c>
      <c r="I165" s="299" t="str">
        <f>IF(A165="","",IF(ISNA(HLOOKUP(A165,計算!$U$1:$AD$4,4,FALSE)),"",HLOOKUP(A165,計算!$U$1:$AD$4,4,FALSE)))</f>
        <v/>
      </c>
      <c r="J165" s="246"/>
      <c r="K165" s="233"/>
      <c r="L165" s="272"/>
      <c r="M165" s="287"/>
      <c r="N165" s="303" t="str">
        <f t="shared" si="30"/>
        <v/>
      </c>
      <c r="O165" s="248"/>
      <c r="P165" s="234"/>
      <c r="Q165" s="243"/>
      <c r="R165" s="298" t="str">
        <f>IF(OR(P165="",Q165=""),"",計算!AM151)</f>
        <v/>
      </c>
      <c r="S165" s="315" t="str">
        <f>IF(K165="","",IF(ISNA(HLOOKUP(K165,計算!$AZ$1:$BI$4,4,FALSE)),"",HLOOKUP(K165,計算!$AZ$1:$BI$4,4,FALSE)))</f>
        <v/>
      </c>
      <c r="T165" s="299" t="str">
        <f>IF(O165="","",IF(COUNTIF(計算!$BM$2:$BM$201,地價差額試算!O165)&lt;&gt;1,"V",""))</f>
        <v/>
      </c>
      <c r="U165" s="323" t="str">
        <f t="shared" ca="1" si="31"/>
        <v/>
      </c>
      <c r="V165" s="316" t="str">
        <f ca="1">計算!BP151</f>
        <v/>
      </c>
      <c r="W165" s="315" t="str">
        <f t="shared" ca="1" si="27"/>
        <v/>
      </c>
      <c r="X165" s="315" t="str">
        <f t="shared" ca="1" si="28"/>
        <v/>
      </c>
      <c r="Y165" s="317" t="str">
        <f t="shared" ca="1" si="32"/>
        <v/>
      </c>
      <c r="Z165" s="318" t="str">
        <f t="shared" ca="1" si="33"/>
        <v/>
      </c>
      <c r="AA165" s="242"/>
    </row>
    <row r="166" spans="1:27">
      <c r="A166" s="233"/>
      <c r="B166" s="272"/>
      <c r="C166" s="287"/>
      <c r="D166" s="303" t="str">
        <f t="shared" si="29"/>
        <v/>
      </c>
      <c r="E166" s="242"/>
      <c r="F166" s="234"/>
      <c r="G166" s="243"/>
      <c r="H166" s="298" t="str">
        <f>IF(OR(F166="",G166=""),"",計算!H152)</f>
        <v/>
      </c>
      <c r="I166" s="299" t="str">
        <f>IF(A166="","",IF(ISNA(HLOOKUP(A166,計算!$U$1:$AD$4,4,FALSE)),"",HLOOKUP(A166,計算!$U$1:$AD$4,4,FALSE)))</f>
        <v/>
      </c>
      <c r="J166" s="246"/>
      <c r="K166" s="233"/>
      <c r="L166" s="272"/>
      <c r="M166" s="287"/>
      <c r="N166" s="303" t="str">
        <f t="shared" si="30"/>
        <v/>
      </c>
      <c r="O166" s="248"/>
      <c r="P166" s="234"/>
      <c r="Q166" s="243"/>
      <c r="R166" s="298" t="str">
        <f>IF(OR(P166="",Q166=""),"",計算!AM152)</f>
        <v/>
      </c>
      <c r="S166" s="315" t="str">
        <f>IF(K166="","",IF(ISNA(HLOOKUP(K166,計算!$AZ$1:$BI$4,4,FALSE)),"",HLOOKUP(K166,計算!$AZ$1:$BI$4,4,FALSE)))</f>
        <v/>
      </c>
      <c r="T166" s="299" t="str">
        <f>IF(O166="","",IF(COUNTIF(計算!$BM$2:$BM$201,地價差額試算!O166)&lt;&gt;1,"V",""))</f>
        <v/>
      </c>
      <c r="U166" s="323" t="str">
        <f t="shared" ca="1" si="31"/>
        <v/>
      </c>
      <c r="V166" s="316" t="str">
        <f ca="1">計算!BP152</f>
        <v/>
      </c>
      <c r="W166" s="315" t="str">
        <f t="shared" ca="1" si="27"/>
        <v/>
      </c>
      <c r="X166" s="315" t="str">
        <f t="shared" ca="1" si="28"/>
        <v/>
      </c>
      <c r="Y166" s="317" t="str">
        <f t="shared" ca="1" si="32"/>
        <v/>
      </c>
      <c r="Z166" s="318" t="str">
        <f t="shared" ca="1" si="33"/>
        <v/>
      </c>
      <c r="AA166" s="242"/>
    </row>
    <row r="167" spans="1:27">
      <c r="A167" s="233"/>
      <c r="B167" s="272"/>
      <c r="C167" s="287"/>
      <c r="D167" s="303" t="str">
        <f t="shared" si="29"/>
        <v/>
      </c>
      <c r="E167" s="242"/>
      <c r="F167" s="234"/>
      <c r="G167" s="243"/>
      <c r="H167" s="298" t="str">
        <f>IF(OR(F167="",G167=""),"",計算!H153)</f>
        <v/>
      </c>
      <c r="I167" s="299" t="str">
        <f>IF(A167="","",IF(ISNA(HLOOKUP(A167,計算!$U$1:$AD$4,4,FALSE)),"",HLOOKUP(A167,計算!$U$1:$AD$4,4,FALSE)))</f>
        <v/>
      </c>
      <c r="J167" s="246"/>
      <c r="K167" s="233"/>
      <c r="L167" s="272"/>
      <c r="M167" s="287"/>
      <c r="N167" s="303" t="str">
        <f t="shared" si="30"/>
        <v/>
      </c>
      <c r="O167" s="248"/>
      <c r="P167" s="234"/>
      <c r="Q167" s="243"/>
      <c r="R167" s="298" t="str">
        <f>IF(OR(P167="",Q167=""),"",計算!AM153)</f>
        <v/>
      </c>
      <c r="S167" s="315" t="str">
        <f>IF(K167="","",IF(ISNA(HLOOKUP(K167,計算!$AZ$1:$BI$4,4,FALSE)),"",HLOOKUP(K167,計算!$AZ$1:$BI$4,4,FALSE)))</f>
        <v/>
      </c>
      <c r="T167" s="299" t="str">
        <f>IF(O167="","",IF(COUNTIF(計算!$BM$2:$BM$201,地價差額試算!O167)&lt;&gt;1,"V",""))</f>
        <v/>
      </c>
      <c r="U167" s="323" t="str">
        <f t="shared" ca="1" si="31"/>
        <v/>
      </c>
      <c r="V167" s="316" t="str">
        <f ca="1">計算!BP153</f>
        <v/>
      </c>
      <c r="W167" s="315" t="str">
        <f t="shared" ca="1" si="27"/>
        <v/>
      </c>
      <c r="X167" s="315" t="str">
        <f t="shared" ca="1" si="28"/>
        <v/>
      </c>
      <c r="Y167" s="317" t="str">
        <f t="shared" ca="1" si="32"/>
        <v/>
      </c>
      <c r="Z167" s="318" t="str">
        <f t="shared" ca="1" si="33"/>
        <v/>
      </c>
      <c r="AA167" s="242"/>
    </row>
    <row r="168" spans="1:27">
      <c r="A168" s="233"/>
      <c r="B168" s="272"/>
      <c r="C168" s="287"/>
      <c r="D168" s="303" t="str">
        <f t="shared" si="29"/>
        <v/>
      </c>
      <c r="E168" s="242"/>
      <c r="F168" s="234"/>
      <c r="G168" s="243"/>
      <c r="H168" s="298" t="str">
        <f>IF(OR(F168="",G168=""),"",計算!H154)</f>
        <v/>
      </c>
      <c r="I168" s="299" t="str">
        <f>IF(A168="","",IF(ISNA(HLOOKUP(A168,計算!$U$1:$AD$4,4,FALSE)),"",HLOOKUP(A168,計算!$U$1:$AD$4,4,FALSE)))</f>
        <v/>
      </c>
      <c r="J168" s="246"/>
      <c r="K168" s="233"/>
      <c r="L168" s="272"/>
      <c r="M168" s="287"/>
      <c r="N168" s="303" t="str">
        <f t="shared" si="30"/>
        <v/>
      </c>
      <c r="O168" s="248"/>
      <c r="P168" s="234"/>
      <c r="Q168" s="243"/>
      <c r="R168" s="298" t="str">
        <f>IF(OR(P168="",Q168=""),"",計算!AM154)</f>
        <v/>
      </c>
      <c r="S168" s="315" t="str">
        <f>IF(K168="","",IF(ISNA(HLOOKUP(K168,計算!$AZ$1:$BI$4,4,FALSE)),"",HLOOKUP(K168,計算!$AZ$1:$BI$4,4,FALSE)))</f>
        <v/>
      </c>
      <c r="T168" s="299" t="str">
        <f>IF(O168="","",IF(COUNTIF(計算!$BM$2:$BM$201,地價差額試算!O168)&lt;&gt;1,"V",""))</f>
        <v/>
      </c>
      <c r="U168" s="323" t="str">
        <f t="shared" ca="1" si="31"/>
        <v/>
      </c>
      <c r="V168" s="316" t="str">
        <f ca="1">計算!BP154</f>
        <v/>
      </c>
      <c r="W168" s="315" t="str">
        <f t="shared" ca="1" si="27"/>
        <v/>
      </c>
      <c r="X168" s="315" t="str">
        <f t="shared" ca="1" si="28"/>
        <v/>
      </c>
      <c r="Y168" s="317" t="str">
        <f t="shared" ca="1" si="32"/>
        <v/>
      </c>
      <c r="Z168" s="318" t="str">
        <f t="shared" ca="1" si="33"/>
        <v/>
      </c>
      <c r="AA168" s="242"/>
    </row>
    <row r="169" spans="1:27">
      <c r="A169" s="233"/>
      <c r="B169" s="272"/>
      <c r="C169" s="287"/>
      <c r="D169" s="303" t="str">
        <f t="shared" si="29"/>
        <v/>
      </c>
      <c r="E169" s="242"/>
      <c r="F169" s="234"/>
      <c r="G169" s="243"/>
      <c r="H169" s="298" t="str">
        <f>IF(OR(F169="",G169=""),"",計算!H155)</f>
        <v/>
      </c>
      <c r="I169" s="299" t="str">
        <f>IF(A169="","",IF(ISNA(HLOOKUP(A169,計算!$U$1:$AD$4,4,FALSE)),"",HLOOKUP(A169,計算!$U$1:$AD$4,4,FALSE)))</f>
        <v/>
      </c>
      <c r="J169" s="246"/>
      <c r="K169" s="233"/>
      <c r="L169" s="272"/>
      <c r="M169" s="287"/>
      <c r="N169" s="303" t="str">
        <f t="shared" si="30"/>
        <v/>
      </c>
      <c r="O169" s="248"/>
      <c r="P169" s="234"/>
      <c r="Q169" s="243"/>
      <c r="R169" s="298" t="str">
        <f>IF(OR(P169="",Q169=""),"",計算!AM155)</f>
        <v/>
      </c>
      <c r="S169" s="315" t="str">
        <f>IF(K169="","",IF(ISNA(HLOOKUP(K169,計算!$AZ$1:$BI$4,4,FALSE)),"",HLOOKUP(K169,計算!$AZ$1:$BI$4,4,FALSE)))</f>
        <v/>
      </c>
      <c r="T169" s="299" t="str">
        <f>IF(O169="","",IF(COUNTIF(計算!$BM$2:$BM$201,地價差額試算!O169)&lt;&gt;1,"V",""))</f>
        <v/>
      </c>
      <c r="U169" s="323" t="str">
        <f t="shared" ca="1" si="31"/>
        <v/>
      </c>
      <c r="V169" s="316" t="str">
        <f ca="1">計算!BP155</f>
        <v/>
      </c>
      <c r="W169" s="315" t="str">
        <f t="shared" ca="1" si="27"/>
        <v/>
      </c>
      <c r="X169" s="315" t="str">
        <f t="shared" ca="1" si="28"/>
        <v/>
      </c>
      <c r="Y169" s="317" t="str">
        <f t="shared" ca="1" si="32"/>
        <v/>
      </c>
      <c r="Z169" s="318" t="str">
        <f t="shared" ca="1" si="33"/>
        <v/>
      </c>
      <c r="AA169" s="242"/>
    </row>
    <row r="170" spans="1:27">
      <c r="A170" s="233"/>
      <c r="B170" s="272"/>
      <c r="C170" s="287"/>
      <c r="D170" s="303" t="str">
        <f t="shared" si="29"/>
        <v/>
      </c>
      <c r="E170" s="242"/>
      <c r="F170" s="234"/>
      <c r="G170" s="243"/>
      <c r="H170" s="298" t="str">
        <f>IF(OR(F170="",G170=""),"",計算!H156)</f>
        <v/>
      </c>
      <c r="I170" s="299" t="str">
        <f>IF(A170="","",IF(ISNA(HLOOKUP(A170,計算!$U$1:$AD$4,4,FALSE)),"",HLOOKUP(A170,計算!$U$1:$AD$4,4,FALSE)))</f>
        <v/>
      </c>
      <c r="J170" s="246"/>
      <c r="K170" s="233"/>
      <c r="L170" s="272"/>
      <c r="M170" s="287"/>
      <c r="N170" s="303" t="str">
        <f t="shared" si="30"/>
        <v/>
      </c>
      <c r="O170" s="248"/>
      <c r="P170" s="234"/>
      <c r="Q170" s="243"/>
      <c r="R170" s="298" t="str">
        <f>IF(OR(P170="",Q170=""),"",計算!AM156)</f>
        <v/>
      </c>
      <c r="S170" s="315" t="str">
        <f>IF(K170="","",IF(ISNA(HLOOKUP(K170,計算!$AZ$1:$BI$4,4,FALSE)),"",HLOOKUP(K170,計算!$AZ$1:$BI$4,4,FALSE)))</f>
        <v/>
      </c>
      <c r="T170" s="299" t="str">
        <f>IF(O170="","",IF(COUNTIF(計算!$BM$2:$BM$201,地價差額試算!O170)&lt;&gt;1,"V",""))</f>
        <v/>
      </c>
      <c r="U170" s="323" t="str">
        <f t="shared" ca="1" si="31"/>
        <v/>
      </c>
      <c r="V170" s="316" t="str">
        <f ca="1">計算!BP156</f>
        <v/>
      </c>
      <c r="W170" s="315" t="str">
        <f t="shared" ca="1" si="27"/>
        <v/>
      </c>
      <c r="X170" s="315" t="str">
        <f t="shared" ca="1" si="28"/>
        <v/>
      </c>
      <c r="Y170" s="317" t="str">
        <f t="shared" ca="1" si="32"/>
        <v/>
      </c>
      <c r="Z170" s="318" t="str">
        <f t="shared" ca="1" si="33"/>
        <v/>
      </c>
      <c r="AA170" s="242"/>
    </row>
    <row r="171" spans="1:27">
      <c r="A171" s="233"/>
      <c r="B171" s="272"/>
      <c r="C171" s="287"/>
      <c r="D171" s="303" t="str">
        <f t="shared" si="29"/>
        <v/>
      </c>
      <c r="E171" s="242"/>
      <c r="F171" s="234"/>
      <c r="G171" s="243"/>
      <c r="H171" s="298" t="str">
        <f>IF(OR(F171="",G171=""),"",計算!H157)</f>
        <v/>
      </c>
      <c r="I171" s="299" t="str">
        <f>IF(A171="","",IF(ISNA(HLOOKUP(A171,計算!$U$1:$AD$4,4,FALSE)),"",HLOOKUP(A171,計算!$U$1:$AD$4,4,FALSE)))</f>
        <v/>
      </c>
      <c r="J171" s="246"/>
      <c r="K171" s="233"/>
      <c r="L171" s="272"/>
      <c r="M171" s="287"/>
      <c r="N171" s="303" t="str">
        <f t="shared" si="30"/>
        <v/>
      </c>
      <c r="O171" s="248"/>
      <c r="P171" s="234"/>
      <c r="Q171" s="243"/>
      <c r="R171" s="298" t="str">
        <f>IF(OR(P171="",Q171=""),"",計算!AM157)</f>
        <v/>
      </c>
      <c r="S171" s="315" t="str">
        <f>IF(K171="","",IF(ISNA(HLOOKUP(K171,計算!$AZ$1:$BI$4,4,FALSE)),"",HLOOKUP(K171,計算!$AZ$1:$BI$4,4,FALSE)))</f>
        <v/>
      </c>
      <c r="T171" s="299" t="str">
        <f>IF(O171="","",IF(COUNTIF(計算!$BM$2:$BM$201,地價差額試算!O171)&lt;&gt;1,"V",""))</f>
        <v/>
      </c>
      <c r="U171" s="323" t="str">
        <f t="shared" ca="1" si="31"/>
        <v/>
      </c>
      <c r="V171" s="316" t="str">
        <f ca="1">計算!BP157</f>
        <v/>
      </c>
      <c r="W171" s="315" t="str">
        <f t="shared" ca="1" si="27"/>
        <v/>
      </c>
      <c r="X171" s="315" t="str">
        <f t="shared" ca="1" si="28"/>
        <v/>
      </c>
      <c r="Y171" s="317" t="str">
        <f t="shared" ca="1" si="32"/>
        <v/>
      </c>
      <c r="Z171" s="318" t="str">
        <f t="shared" ca="1" si="33"/>
        <v/>
      </c>
      <c r="AA171" s="242"/>
    </row>
    <row r="172" spans="1:27">
      <c r="A172" s="233"/>
      <c r="B172" s="272"/>
      <c r="C172" s="287"/>
      <c r="D172" s="303" t="str">
        <f t="shared" si="29"/>
        <v/>
      </c>
      <c r="E172" s="242"/>
      <c r="F172" s="234"/>
      <c r="G172" s="243"/>
      <c r="H172" s="298" t="str">
        <f>IF(OR(F172="",G172=""),"",計算!H158)</f>
        <v/>
      </c>
      <c r="I172" s="299" t="str">
        <f>IF(A172="","",IF(ISNA(HLOOKUP(A172,計算!$U$1:$AD$4,4,FALSE)),"",HLOOKUP(A172,計算!$U$1:$AD$4,4,FALSE)))</f>
        <v/>
      </c>
      <c r="J172" s="246"/>
      <c r="K172" s="233"/>
      <c r="L172" s="272"/>
      <c r="M172" s="287"/>
      <c r="N172" s="303" t="str">
        <f t="shared" si="30"/>
        <v/>
      </c>
      <c r="O172" s="248"/>
      <c r="P172" s="234"/>
      <c r="Q172" s="243"/>
      <c r="R172" s="298" t="str">
        <f>IF(OR(P172="",Q172=""),"",計算!AM158)</f>
        <v/>
      </c>
      <c r="S172" s="315" t="str">
        <f>IF(K172="","",IF(ISNA(HLOOKUP(K172,計算!$AZ$1:$BI$4,4,FALSE)),"",HLOOKUP(K172,計算!$AZ$1:$BI$4,4,FALSE)))</f>
        <v/>
      </c>
      <c r="T172" s="299" t="str">
        <f>IF(O172="","",IF(COUNTIF(計算!$BM$2:$BM$201,地價差額試算!O172)&lt;&gt;1,"V",""))</f>
        <v/>
      </c>
      <c r="U172" s="323" t="str">
        <f t="shared" ca="1" si="31"/>
        <v/>
      </c>
      <c r="V172" s="316" t="str">
        <f ca="1">計算!BP158</f>
        <v/>
      </c>
      <c r="W172" s="315" t="str">
        <f t="shared" ca="1" si="27"/>
        <v/>
      </c>
      <c r="X172" s="315" t="str">
        <f t="shared" ca="1" si="28"/>
        <v/>
      </c>
      <c r="Y172" s="317" t="str">
        <f t="shared" ca="1" si="32"/>
        <v/>
      </c>
      <c r="Z172" s="318" t="str">
        <f t="shared" ca="1" si="33"/>
        <v/>
      </c>
      <c r="AA172" s="242"/>
    </row>
    <row r="173" spans="1:27">
      <c r="A173" s="233"/>
      <c r="B173" s="272"/>
      <c r="C173" s="287"/>
      <c r="D173" s="303" t="str">
        <f t="shared" si="29"/>
        <v/>
      </c>
      <c r="E173" s="242"/>
      <c r="F173" s="234"/>
      <c r="G173" s="243"/>
      <c r="H173" s="298" t="str">
        <f>IF(OR(F173="",G173=""),"",計算!H159)</f>
        <v/>
      </c>
      <c r="I173" s="299" t="str">
        <f>IF(A173="","",IF(ISNA(HLOOKUP(A173,計算!$U$1:$AD$4,4,FALSE)),"",HLOOKUP(A173,計算!$U$1:$AD$4,4,FALSE)))</f>
        <v/>
      </c>
      <c r="J173" s="246"/>
      <c r="K173" s="233"/>
      <c r="L173" s="272"/>
      <c r="M173" s="287"/>
      <c r="N173" s="303" t="str">
        <f t="shared" si="30"/>
        <v/>
      </c>
      <c r="O173" s="248"/>
      <c r="P173" s="234"/>
      <c r="Q173" s="243"/>
      <c r="R173" s="298" t="str">
        <f>IF(OR(P173="",Q173=""),"",計算!AM159)</f>
        <v/>
      </c>
      <c r="S173" s="315" t="str">
        <f>IF(K173="","",IF(ISNA(HLOOKUP(K173,計算!$AZ$1:$BI$4,4,FALSE)),"",HLOOKUP(K173,計算!$AZ$1:$BI$4,4,FALSE)))</f>
        <v/>
      </c>
      <c r="T173" s="299" t="str">
        <f>IF(O173="","",IF(COUNTIF(計算!$BM$2:$BM$201,地價差額試算!O173)&lt;&gt;1,"V",""))</f>
        <v/>
      </c>
      <c r="U173" s="323" t="str">
        <f t="shared" ca="1" si="31"/>
        <v/>
      </c>
      <c r="V173" s="316" t="str">
        <f ca="1">計算!BP159</f>
        <v/>
      </c>
      <c r="W173" s="315" t="str">
        <f t="shared" ca="1" si="27"/>
        <v/>
      </c>
      <c r="X173" s="315" t="str">
        <f t="shared" ca="1" si="28"/>
        <v/>
      </c>
      <c r="Y173" s="317" t="str">
        <f t="shared" ca="1" si="32"/>
        <v/>
      </c>
      <c r="Z173" s="318" t="str">
        <f t="shared" ca="1" si="33"/>
        <v/>
      </c>
      <c r="AA173" s="242"/>
    </row>
    <row r="174" spans="1:27">
      <c r="A174" s="233"/>
      <c r="B174" s="272"/>
      <c r="C174" s="287"/>
      <c r="D174" s="303" t="str">
        <f t="shared" si="29"/>
        <v/>
      </c>
      <c r="E174" s="242"/>
      <c r="F174" s="234"/>
      <c r="G174" s="243"/>
      <c r="H174" s="298" t="str">
        <f>IF(OR(F174="",G174=""),"",計算!H160)</f>
        <v/>
      </c>
      <c r="I174" s="299" t="str">
        <f>IF(A174="","",IF(ISNA(HLOOKUP(A174,計算!$U$1:$AD$4,4,FALSE)),"",HLOOKUP(A174,計算!$U$1:$AD$4,4,FALSE)))</f>
        <v/>
      </c>
      <c r="J174" s="246"/>
      <c r="K174" s="233"/>
      <c r="L174" s="272"/>
      <c r="M174" s="287"/>
      <c r="N174" s="303" t="str">
        <f t="shared" si="30"/>
        <v/>
      </c>
      <c r="O174" s="248"/>
      <c r="P174" s="234"/>
      <c r="Q174" s="243"/>
      <c r="R174" s="298" t="str">
        <f>IF(OR(P174="",Q174=""),"",計算!AM160)</f>
        <v/>
      </c>
      <c r="S174" s="315" t="str">
        <f>IF(K174="","",IF(ISNA(HLOOKUP(K174,計算!$AZ$1:$BI$4,4,FALSE)),"",HLOOKUP(K174,計算!$AZ$1:$BI$4,4,FALSE)))</f>
        <v/>
      </c>
      <c r="T174" s="299" t="str">
        <f>IF(O174="","",IF(COUNTIF(計算!$BM$2:$BM$201,地價差額試算!O174)&lt;&gt;1,"V",""))</f>
        <v/>
      </c>
      <c r="U174" s="323" t="str">
        <f t="shared" ca="1" si="31"/>
        <v/>
      </c>
      <c r="V174" s="316" t="str">
        <f ca="1">計算!BP160</f>
        <v/>
      </c>
      <c r="W174" s="315" t="str">
        <f t="shared" ca="1" si="27"/>
        <v/>
      </c>
      <c r="X174" s="315" t="str">
        <f t="shared" ca="1" si="28"/>
        <v/>
      </c>
      <c r="Y174" s="317" t="str">
        <f t="shared" ca="1" si="32"/>
        <v/>
      </c>
      <c r="Z174" s="318" t="str">
        <f t="shared" ca="1" si="33"/>
        <v/>
      </c>
      <c r="AA174" s="242"/>
    </row>
    <row r="175" spans="1:27">
      <c r="A175" s="233"/>
      <c r="B175" s="272"/>
      <c r="C175" s="287"/>
      <c r="D175" s="303" t="str">
        <f t="shared" si="29"/>
        <v/>
      </c>
      <c r="E175" s="242"/>
      <c r="F175" s="234"/>
      <c r="G175" s="243"/>
      <c r="H175" s="298" t="str">
        <f>IF(OR(F175="",G175=""),"",計算!H161)</f>
        <v/>
      </c>
      <c r="I175" s="299" t="str">
        <f>IF(A175="","",IF(ISNA(HLOOKUP(A175,計算!$U$1:$AD$4,4,FALSE)),"",HLOOKUP(A175,計算!$U$1:$AD$4,4,FALSE)))</f>
        <v/>
      </c>
      <c r="J175" s="246"/>
      <c r="K175" s="233"/>
      <c r="L175" s="272"/>
      <c r="M175" s="287"/>
      <c r="N175" s="303" t="str">
        <f t="shared" si="30"/>
        <v/>
      </c>
      <c r="O175" s="248"/>
      <c r="P175" s="234"/>
      <c r="Q175" s="243"/>
      <c r="R175" s="298" t="str">
        <f>IF(OR(P175="",Q175=""),"",計算!AM161)</f>
        <v/>
      </c>
      <c r="S175" s="315" t="str">
        <f>IF(K175="","",IF(ISNA(HLOOKUP(K175,計算!$AZ$1:$BI$4,4,FALSE)),"",HLOOKUP(K175,計算!$AZ$1:$BI$4,4,FALSE)))</f>
        <v/>
      </c>
      <c r="T175" s="299" t="str">
        <f>IF(O175="","",IF(COUNTIF(計算!$BM$2:$BM$201,地價差額試算!O175)&lt;&gt;1,"V",""))</f>
        <v/>
      </c>
      <c r="U175" s="323" t="str">
        <f t="shared" ca="1" si="31"/>
        <v/>
      </c>
      <c r="V175" s="316" t="str">
        <f ca="1">計算!BP161</f>
        <v/>
      </c>
      <c r="W175" s="315" t="str">
        <f t="shared" ca="1" si="27"/>
        <v/>
      </c>
      <c r="X175" s="315" t="str">
        <f t="shared" ca="1" si="28"/>
        <v/>
      </c>
      <c r="Y175" s="317" t="str">
        <f t="shared" ca="1" si="32"/>
        <v/>
      </c>
      <c r="Z175" s="318" t="str">
        <f t="shared" ca="1" si="33"/>
        <v/>
      </c>
      <c r="AA175" s="242"/>
    </row>
    <row r="176" spans="1:27">
      <c r="A176" s="233"/>
      <c r="B176" s="272"/>
      <c r="C176" s="287"/>
      <c r="D176" s="303" t="str">
        <f t="shared" si="29"/>
        <v/>
      </c>
      <c r="E176" s="242"/>
      <c r="F176" s="234"/>
      <c r="G176" s="243"/>
      <c r="H176" s="298" t="str">
        <f>IF(OR(F176="",G176=""),"",計算!H162)</f>
        <v/>
      </c>
      <c r="I176" s="299" t="str">
        <f>IF(A176="","",IF(ISNA(HLOOKUP(A176,計算!$U$1:$AD$4,4,FALSE)),"",HLOOKUP(A176,計算!$U$1:$AD$4,4,FALSE)))</f>
        <v/>
      </c>
      <c r="J176" s="246"/>
      <c r="K176" s="233"/>
      <c r="L176" s="272"/>
      <c r="M176" s="287"/>
      <c r="N176" s="303" t="str">
        <f t="shared" si="30"/>
        <v/>
      </c>
      <c r="O176" s="248"/>
      <c r="P176" s="234"/>
      <c r="Q176" s="243"/>
      <c r="R176" s="298" t="str">
        <f>IF(OR(P176="",Q176=""),"",計算!AM162)</f>
        <v/>
      </c>
      <c r="S176" s="315" t="str">
        <f>IF(K176="","",IF(ISNA(HLOOKUP(K176,計算!$AZ$1:$BI$4,4,FALSE)),"",HLOOKUP(K176,計算!$AZ$1:$BI$4,4,FALSE)))</f>
        <v/>
      </c>
      <c r="T176" s="299" t="str">
        <f>IF(O176="","",IF(COUNTIF(計算!$BM$2:$BM$201,地價差額試算!O176)&lt;&gt;1,"V",""))</f>
        <v/>
      </c>
      <c r="U176" s="323" t="str">
        <f t="shared" ca="1" si="31"/>
        <v/>
      </c>
      <c r="V176" s="316" t="str">
        <f ca="1">計算!BP162</f>
        <v/>
      </c>
      <c r="W176" s="315" t="str">
        <f t="shared" ref="W176:W207" ca="1" si="34">IF(V176="","",(SUMIF($E$16:$E$214,V176,$H$16:$H$214)))</f>
        <v/>
      </c>
      <c r="X176" s="315" t="str">
        <f t="shared" ref="X176:X212" ca="1" si="35">IF(V176="","",(SUMIF($O$16:$O$214,V176,$R$16:$R$214)))</f>
        <v/>
      </c>
      <c r="Y176" s="317" t="str">
        <f t="shared" ca="1" si="32"/>
        <v/>
      </c>
      <c r="Z176" s="318" t="str">
        <f t="shared" ca="1" si="33"/>
        <v/>
      </c>
      <c r="AA176" s="242"/>
    </row>
    <row r="177" spans="1:27">
      <c r="A177" s="233"/>
      <c r="B177" s="272"/>
      <c r="C177" s="287"/>
      <c r="D177" s="303" t="str">
        <f t="shared" si="29"/>
        <v/>
      </c>
      <c r="E177" s="242"/>
      <c r="F177" s="234"/>
      <c r="G177" s="243"/>
      <c r="H177" s="298" t="str">
        <f>IF(OR(F177="",G177=""),"",計算!H163)</f>
        <v/>
      </c>
      <c r="I177" s="299" t="str">
        <f>IF(A177="","",IF(ISNA(HLOOKUP(A177,計算!$U$1:$AD$4,4,FALSE)),"",HLOOKUP(A177,計算!$U$1:$AD$4,4,FALSE)))</f>
        <v/>
      </c>
      <c r="J177" s="246"/>
      <c r="K177" s="233"/>
      <c r="L177" s="272"/>
      <c r="M177" s="287"/>
      <c r="N177" s="303" t="str">
        <f t="shared" si="30"/>
        <v/>
      </c>
      <c r="O177" s="248"/>
      <c r="P177" s="234"/>
      <c r="Q177" s="243"/>
      <c r="R177" s="298" t="str">
        <f>IF(OR(P177="",Q177=""),"",計算!AM163)</f>
        <v/>
      </c>
      <c r="S177" s="315" t="str">
        <f>IF(K177="","",IF(ISNA(HLOOKUP(K177,計算!$AZ$1:$BI$4,4,FALSE)),"",HLOOKUP(K177,計算!$AZ$1:$BI$4,4,FALSE)))</f>
        <v/>
      </c>
      <c r="T177" s="299" t="str">
        <f>IF(O177="","",IF(COUNTIF(計算!$BM$2:$BM$201,地價差額試算!O177)&lt;&gt;1,"V",""))</f>
        <v/>
      </c>
      <c r="U177" s="323" t="str">
        <f t="shared" ca="1" si="31"/>
        <v/>
      </c>
      <c r="V177" s="316" t="str">
        <f ca="1">計算!BP163</f>
        <v/>
      </c>
      <c r="W177" s="315" t="str">
        <f t="shared" ca="1" si="34"/>
        <v/>
      </c>
      <c r="X177" s="315" t="str">
        <f t="shared" ca="1" si="35"/>
        <v/>
      </c>
      <c r="Y177" s="317" t="str">
        <f t="shared" ca="1" si="32"/>
        <v/>
      </c>
      <c r="Z177" s="318" t="str">
        <f t="shared" ca="1" si="33"/>
        <v/>
      </c>
      <c r="AA177" s="242"/>
    </row>
    <row r="178" spans="1:27">
      <c r="A178" s="233"/>
      <c r="B178" s="272"/>
      <c r="C178" s="287"/>
      <c r="D178" s="303" t="str">
        <f t="shared" si="29"/>
        <v/>
      </c>
      <c r="E178" s="242"/>
      <c r="F178" s="234"/>
      <c r="G178" s="243"/>
      <c r="H178" s="298" t="str">
        <f>IF(OR(F178="",G178=""),"",計算!H164)</f>
        <v/>
      </c>
      <c r="I178" s="299" t="str">
        <f>IF(A178="","",IF(ISNA(HLOOKUP(A178,計算!$U$1:$AD$4,4,FALSE)),"",HLOOKUP(A178,計算!$U$1:$AD$4,4,FALSE)))</f>
        <v/>
      </c>
      <c r="J178" s="246"/>
      <c r="K178" s="233"/>
      <c r="L178" s="272"/>
      <c r="M178" s="287"/>
      <c r="N178" s="303" t="str">
        <f t="shared" si="30"/>
        <v/>
      </c>
      <c r="O178" s="248"/>
      <c r="P178" s="234"/>
      <c r="Q178" s="243"/>
      <c r="R178" s="298" t="str">
        <f>IF(OR(P178="",Q178=""),"",計算!AM164)</f>
        <v/>
      </c>
      <c r="S178" s="315" t="str">
        <f>IF(K178="","",IF(ISNA(HLOOKUP(K178,計算!$AZ$1:$BI$4,4,FALSE)),"",HLOOKUP(K178,計算!$AZ$1:$BI$4,4,FALSE)))</f>
        <v/>
      </c>
      <c r="T178" s="299" t="str">
        <f>IF(O178="","",IF(COUNTIF(計算!$BM$2:$BM$201,地價差額試算!O178)&lt;&gt;1,"V",""))</f>
        <v/>
      </c>
      <c r="U178" s="323" t="str">
        <f t="shared" ca="1" si="31"/>
        <v/>
      </c>
      <c r="V178" s="316" t="str">
        <f ca="1">計算!BP164</f>
        <v/>
      </c>
      <c r="W178" s="315" t="str">
        <f t="shared" ca="1" si="34"/>
        <v/>
      </c>
      <c r="X178" s="315" t="str">
        <f t="shared" ca="1" si="35"/>
        <v/>
      </c>
      <c r="Y178" s="317" t="str">
        <f t="shared" ca="1" si="32"/>
        <v/>
      </c>
      <c r="Z178" s="318" t="str">
        <f t="shared" ca="1" si="33"/>
        <v/>
      </c>
      <c r="AA178" s="242"/>
    </row>
    <row r="179" spans="1:27">
      <c r="A179" s="233"/>
      <c r="B179" s="272"/>
      <c r="C179" s="287"/>
      <c r="D179" s="303" t="str">
        <f t="shared" si="29"/>
        <v/>
      </c>
      <c r="E179" s="242"/>
      <c r="F179" s="234"/>
      <c r="G179" s="243"/>
      <c r="H179" s="298" t="str">
        <f>IF(OR(F179="",G179=""),"",計算!H165)</f>
        <v/>
      </c>
      <c r="I179" s="299" t="str">
        <f>IF(A179="","",IF(ISNA(HLOOKUP(A179,計算!$U$1:$AD$4,4,FALSE)),"",HLOOKUP(A179,計算!$U$1:$AD$4,4,FALSE)))</f>
        <v/>
      </c>
      <c r="J179" s="246"/>
      <c r="K179" s="233"/>
      <c r="L179" s="272"/>
      <c r="M179" s="287"/>
      <c r="N179" s="303" t="str">
        <f t="shared" si="30"/>
        <v/>
      </c>
      <c r="O179" s="248"/>
      <c r="P179" s="234"/>
      <c r="Q179" s="243"/>
      <c r="R179" s="298" t="str">
        <f>IF(OR(P179="",Q179=""),"",計算!AM165)</f>
        <v/>
      </c>
      <c r="S179" s="315" t="str">
        <f>IF(K179="","",IF(ISNA(HLOOKUP(K179,計算!$AZ$1:$BI$4,4,FALSE)),"",HLOOKUP(K179,計算!$AZ$1:$BI$4,4,FALSE)))</f>
        <v/>
      </c>
      <c r="T179" s="299" t="str">
        <f>IF(O179="","",IF(COUNTIF(計算!$BM$2:$BM$201,地價差額試算!O179)&lt;&gt;1,"V",""))</f>
        <v/>
      </c>
      <c r="U179" s="323" t="str">
        <f t="shared" ca="1" si="31"/>
        <v/>
      </c>
      <c r="V179" s="316" t="str">
        <f ca="1">計算!BP165</f>
        <v/>
      </c>
      <c r="W179" s="315" t="str">
        <f t="shared" ca="1" si="34"/>
        <v/>
      </c>
      <c r="X179" s="315" t="str">
        <f t="shared" ca="1" si="35"/>
        <v/>
      </c>
      <c r="Y179" s="317" t="str">
        <f t="shared" ca="1" si="32"/>
        <v/>
      </c>
      <c r="Z179" s="318" t="str">
        <f t="shared" ca="1" si="33"/>
        <v/>
      </c>
      <c r="AA179" s="242"/>
    </row>
    <row r="180" spans="1:27">
      <c r="A180" s="233"/>
      <c r="B180" s="272"/>
      <c r="C180" s="287"/>
      <c r="D180" s="303" t="str">
        <f t="shared" si="29"/>
        <v/>
      </c>
      <c r="E180" s="242"/>
      <c r="F180" s="234"/>
      <c r="G180" s="243"/>
      <c r="H180" s="298" t="str">
        <f>IF(OR(F180="",G180=""),"",計算!H166)</f>
        <v/>
      </c>
      <c r="I180" s="299" t="str">
        <f>IF(A180="","",IF(ISNA(HLOOKUP(A180,計算!$U$1:$AD$4,4,FALSE)),"",HLOOKUP(A180,計算!$U$1:$AD$4,4,FALSE)))</f>
        <v/>
      </c>
      <c r="J180" s="246"/>
      <c r="K180" s="233"/>
      <c r="L180" s="272"/>
      <c r="M180" s="287"/>
      <c r="N180" s="303" t="str">
        <f t="shared" si="30"/>
        <v/>
      </c>
      <c r="O180" s="248"/>
      <c r="P180" s="234"/>
      <c r="Q180" s="243"/>
      <c r="R180" s="298" t="str">
        <f>IF(OR(P180="",Q180=""),"",計算!AM166)</f>
        <v/>
      </c>
      <c r="S180" s="315" t="str">
        <f>IF(K180="","",IF(ISNA(HLOOKUP(K180,計算!$AZ$1:$BI$4,4,FALSE)),"",HLOOKUP(K180,計算!$AZ$1:$BI$4,4,FALSE)))</f>
        <v/>
      </c>
      <c r="T180" s="299" t="str">
        <f>IF(O180="","",IF(COUNTIF(計算!$BM$2:$BM$201,地價差額試算!O180)&lt;&gt;1,"V",""))</f>
        <v/>
      </c>
      <c r="U180" s="323" t="str">
        <f t="shared" ca="1" si="31"/>
        <v/>
      </c>
      <c r="V180" s="316" t="str">
        <f ca="1">計算!BP166</f>
        <v/>
      </c>
      <c r="W180" s="315" t="str">
        <f t="shared" ca="1" si="34"/>
        <v/>
      </c>
      <c r="X180" s="315" t="str">
        <f t="shared" ca="1" si="35"/>
        <v/>
      </c>
      <c r="Y180" s="317" t="str">
        <f t="shared" ca="1" si="32"/>
        <v/>
      </c>
      <c r="Z180" s="318" t="str">
        <f t="shared" ca="1" si="33"/>
        <v/>
      </c>
      <c r="AA180" s="242"/>
    </row>
    <row r="181" spans="1:27">
      <c r="A181" s="233"/>
      <c r="B181" s="272"/>
      <c r="C181" s="287"/>
      <c r="D181" s="303" t="str">
        <f t="shared" si="29"/>
        <v/>
      </c>
      <c r="E181" s="242"/>
      <c r="F181" s="234"/>
      <c r="G181" s="243"/>
      <c r="H181" s="298" t="str">
        <f>IF(OR(F181="",G181=""),"",計算!H167)</f>
        <v/>
      </c>
      <c r="I181" s="299" t="str">
        <f>IF(A181="","",IF(ISNA(HLOOKUP(A181,計算!$U$1:$AD$4,4,FALSE)),"",HLOOKUP(A181,計算!$U$1:$AD$4,4,FALSE)))</f>
        <v/>
      </c>
      <c r="J181" s="246"/>
      <c r="K181" s="233"/>
      <c r="L181" s="272"/>
      <c r="M181" s="287"/>
      <c r="N181" s="303" t="str">
        <f t="shared" si="30"/>
        <v/>
      </c>
      <c r="O181" s="248"/>
      <c r="P181" s="234"/>
      <c r="Q181" s="243"/>
      <c r="R181" s="298" t="str">
        <f>IF(OR(P181="",Q181=""),"",計算!AM167)</f>
        <v/>
      </c>
      <c r="S181" s="315" t="str">
        <f>IF(K181="","",IF(ISNA(HLOOKUP(K181,計算!$AZ$1:$BI$4,4,FALSE)),"",HLOOKUP(K181,計算!$AZ$1:$BI$4,4,FALSE)))</f>
        <v/>
      </c>
      <c r="T181" s="299" t="str">
        <f>IF(O181="","",IF(COUNTIF(計算!$BM$2:$BM$201,地價差額試算!O181)&lt;&gt;1,"V",""))</f>
        <v/>
      </c>
      <c r="U181" s="323" t="str">
        <f t="shared" ca="1" si="31"/>
        <v/>
      </c>
      <c r="V181" s="316" t="str">
        <f ca="1">計算!BP167</f>
        <v/>
      </c>
      <c r="W181" s="315" t="str">
        <f t="shared" ca="1" si="34"/>
        <v/>
      </c>
      <c r="X181" s="315" t="str">
        <f t="shared" ca="1" si="35"/>
        <v/>
      </c>
      <c r="Y181" s="317" t="str">
        <f t="shared" ca="1" si="32"/>
        <v/>
      </c>
      <c r="Z181" s="318" t="str">
        <f t="shared" ca="1" si="33"/>
        <v/>
      </c>
      <c r="AA181" s="242"/>
    </row>
    <row r="182" spans="1:27">
      <c r="A182" s="233"/>
      <c r="B182" s="272"/>
      <c r="C182" s="287"/>
      <c r="D182" s="303" t="str">
        <f t="shared" si="29"/>
        <v/>
      </c>
      <c r="E182" s="242"/>
      <c r="F182" s="234"/>
      <c r="G182" s="243"/>
      <c r="H182" s="298" t="str">
        <f>IF(OR(F182="",G182=""),"",計算!H168)</f>
        <v/>
      </c>
      <c r="I182" s="299" t="str">
        <f>IF(A182="","",IF(ISNA(HLOOKUP(A182,計算!$U$1:$AD$4,4,FALSE)),"",HLOOKUP(A182,計算!$U$1:$AD$4,4,FALSE)))</f>
        <v/>
      </c>
      <c r="J182" s="246"/>
      <c r="K182" s="233"/>
      <c r="L182" s="272"/>
      <c r="M182" s="287"/>
      <c r="N182" s="303" t="str">
        <f t="shared" si="30"/>
        <v/>
      </c>
      <c r="O182" s="248"/>
      <c r="P182" s="234"/>
      <c r="Q182" s="243"/>
      <c r="R182" s="298" t="str">
        <f>IF(OR(P182="",Q182=""),"",計算!AM168)</f>
        <v/>
      </c>
      <c r="S182" s="315" t="str">
        <f>IF(K182="","",IF(ISNA(HLOOKUP(K182,計算!$AZ$1:$BI$4,4,FALSE)),"",HLOOKUP(K182,計算!$AZ$1:$BI$4,4,FALSE)))</f>
        <v/>
      </c>
      <c r="T182" s="299" t="str">
        <f>IF(O182="","",IF(COUNTIF(計算!$BM$2:$BM$201,地價差額試算!O182)&lt;&gt;1,"V",""))</f>
        <v/>
      </c>
      <c r="U182" s="323" t="str">
        <f t="shared" ca="1" si="31"/>
        <v/>
      </c>
      <c r="V182" s="316" t="str">
        <f ca="1">計算!BP168</f>
        <v/>
      </c>
      <c r="W182" s="315" t="str">
        <f t="shared" ca="1" si="34"/>
        <v/>
      </c>
      <c r="X182" s="315" t="str">
        <f t="shared" ca="1" si="35"/>
        <v/>
      </c>
      <c r="Y182" s="317" t="str">
        <f t="shared" ca="1" si="32"/>
        <v/>
      </c>
      <c r="Z182" s="318" t="str">
        <f t="shared" ca="1" si="33"/>
        <v/>
      </c>
      <c r="AA182" s="242"/>
    </row>
    <row r="183" spans="1:27">
      <c r="A183" s="233"/>
      <c r="B183" s="272"/>
      <c r="C183" s="287"/>
      <c r="D183" s="303" t="str">
        <f t="shared" si="29"/>
        <v/>
      </c>
      <c r="E183" s="242"/>
      <c r="F183" s="234"/>
      <c r="G183" s="243"/>
      <c r="H183" s="298" t="str">
        <f>IF(OR(F183="",G183=""),"",計算!H169)</f>
        <v/>
      </c>
      <c r="I183" s="299" t="str">
        <f>IF(A183="","",IF(ISNA(HLOOKUP(A183,計算!$U$1:$AD$4,4,FALSE)),"",HLOOKUP(A183,計算!$U$1:$AD$4,4,FALSE)))</f>
        <v/>
      </c>
      <c r="J183" s="246"/>
      <c r="K183" s="233"/>
      <c r="L183" s="272"/>
      <c r="M183" s="287"/>
      <c r="N183" s="303" t="str">
        <f t="shared" si="30"/>
        <v/>
      </c>
      <c r="O183" s="248"/>
      <c r="P183" s="234"/>
      <c r="Q183" s="243"/>
      <c r="R183" s="298" t="str">
        <f>IF(OR(P183="",Q183=""),"",計算!AM169)</f>
        <v/>
      </c>
      <c r="S183" s="315" t="str">
        <f>IF(K183="","",IF(ISNA(HLOOKUP(K183,計算!$AZ$1:$BI$4,4,FALSE)),"",HLOOKUP(K183,計算!$AZ$1:$BI$4,4,FALSE)))</f>
        <v/>
      </c>
      <c r="T183" s="299" t="str">
        <f>IF(O183="","",IF(COUNTIF(計算!$BM$2:$BM$201,地價差額試算!O183)&lt;&gt;1,"V",""))</f>
        <v/>
      </c>
      <c r="U183" s="323" t="str">
        <f t="shared" ca="1" si="31"/>
        <v/>
      </c>
      <c r="V183" s="316" t="str">
        <f ca="1">計算!BP169</f>
        <v/>
      </c>
      <c r="W183" s="315" t="str">
        <f t="shared" ca="1" si="34"/>
        <v/>
      </c>
      <c r="X183" s="315" t="str">
        <f t="shared" ca="1" si="35"/>
        <v/>
      </c>
      <c r="Y183" s="317" t="str">
        <f t="shared" ca="1" si="32"/>
        <v/>
      </c>
      <c r="Z183" s="318" t="str">
        <f t="shared" ca="1" si="33"/>
        <v/>
      </c>
      <c r="AA183" s="242"/>
    </row>
    <row r="184" spans="1:27">
      <c r="A184" s="233"/>
      <c r="B184" s="272"/>
      <c r="C184" s="287"/>
      <c r="D184" s="303" t="str">
        <f t="shared" si="29"/>
        <v/>
      </c>
      <c r="E184" s="242"/>
      <c r="F184" s="234"/>
      <c r="G184" s="243"/>
      <c r="H184" s="298" t="str">
        <f>IF(OR(F184="",G184=""),"",計算!H170)</f>
        <v/>
      </c>
      <c r="I184" s="299" t="str">
        <f>IF(A184="","",IF(ISNA(HLOOKUP(A184,計算!$U$1:$AD$4,4,FALSE)),"",HLOOKUP(A184,計算!$U$1:$AD$4,4,FALSE)))</f>
        <v/>
      </c>
      <c r="J184" s="246"/>
      <c r="K184" s="233"/>
      <c r="L184" s="272"/>
      <c r="M184" s="287"/>
      <c r="N184" s="303" t="str">
        <f t="shared" si="30"/>
        <v/>
      </c>
      <c r="O184" s="248"/>
      <c r="P184" s="234"/>
      <c r="Q184" s="243"/>
      <c r="R184" s="298" t="str">
        <f>IF(OR(P184="",Q184=""),"",計算!AM170)</f>
        <v/>
      </c>
      <c r="S184" s="315" t="str">
        <f>IF(K184="","",IF(ISNA(HLOOKUP(K184,計算!$AZ$1:$BI$4,4,FALSE)),"",HLOOKUP(K184,計算!$AZ$1:$BI$4,4,FALSE)))</f>
        <v/>
      </c>
      <c r="T184" s="299" t="str">
        <f>IF(O184="","",IF(COUNTIF(計算!$BM$2:$BM$201,地價差額試算!O184)&lt;&gt;1,"V",""))</f>
        <v/>
      </c>
      <c r="U184" s="323" t="str">
        <f t="shared" ca="1" si="31"/>
        <v/>
      </c>
      <c r="V184" s="316" t="str">
        <f ca="1">計算!BP170</f>
        <v/>
      </c>
      <c r="W184" s="315" t="str">
        <f t="shared" ca="1" si="34"/>
        <v/>
      </c>
      <c r="X184" s="315" t="str">
        <f t="shared" ca="1" si="35"/>
        <v/>
      </c>
      <c r="Y184" s="317" t="str">
        <f t="shared" ca="1" si="32"/>
        <v/>
      </c>
      <c r="Z184" s="318" t="str">
        <f t="shared" ca="1" si="33"/>
        <v/>
      </c>
      <c r="AA184" s="242"/>
    </row>
    <row r="185" spans="1:27">
      <c r="A185" s="233"/>
      <c r="B185" s="272"/>
      <c r="C185" s="287"/>
      <c r="D185" s="303" t="str">
        <f t="shared" si="29"/>
        <v/>
      </c>
      <c r="E185" s="242"/>
      <c r="F185" s="234"/>
      <c r="G185" s="243"/>
      <c r="H185" s="298" t="str">
        <f>IF(OR(F185="",G185=""),"",計算!H171)</f>
        <v/>
      </c>
      <c r="I185" s="299" t="str">
        <f>IF(A185="","",IF(ISNA(HLOOKUP(A185,計算!$U$1:$AD$4,4,FALSE)),"",HLOOKUP(A185,計算!$U$1:$AD$4,4,FALSE)))</f>
        <v/>
      </c>
      <c r="J185" s="246"/>
      <c r="K185" s="233"/>
      <c r="L185" s="272"/>
      <c r="M185" s="287"/>
      <c r="N185" s="303" t="str">
        <f t="shared" si="30"/>
        <v/>
      </c>
      <c r="O185" s="248"/>
      <c r="P185" s="234"/>
      <c r="Q185" s="243"/>
      <c r="R185" s="298" t="str">
        <f>IF(OR(P185="",Q185=""),"",計算!AM171)</f>
        <v/>
      </c>
      <c r="S185" s="315" t="str">
        <f>IF(K185="","",IF(ISNA(HLOOKUP(K185,計算!$AZ$1:$BI$4,4,FALSE)),"",HLOOKUP(K185,計算!$AZ$1:$BI$4,4,FALSE)))</f>
        <v/>
      </c>
      <c r="T185" s="299" t="str">
        <f>IF(O185="","",IF(COUNTIF(計算!$BM$2:$BM$201,地價差額試算!O185)&lt;&gt;1,"V",""))</f>
        <v/>
      </c>
      <c r="U185" s="323" t="str">
        <f t="shared" ca="1" si="31"/>
        <v/>
      </c>
      <c r="V185" s="316" t="str">
        <f ca="1">計算!BP171</f>
        <v/>
      </c>
      <c r="W185" s="315" t="str">
        <f t="shared" ca="1" si="34"/>
        <v/>
      </c>
      <c r="X185" s="315" t="str">
        <f t="shared" ca="1" si="35"/>
        <v/>
      </c>
      <c r="Y185" s="317" t="str">
        <f t="shared" ca="1" si="32"/>
        <v/>
      </c>
      <c r="Z185" s="318" t="str">
        <f t="shared" ca="1" si="33"/>
        <v/>
      </c>
      <c r="AA185" s="242"/>
    </row>
    <row r="186" spans="1:27">
      <c r="A186" s="233"/>
      <c r="B186" s="272"/>
      <c r="C186" s="287"/>
      <c r="D186" s="303" t="str">
        <f t="shared" si="29"/>
        <v/>
      </c>
      <c r="E186" s="242"/>
      <c r="F186" s="234"/>
      <c r="G186" s="243"/>
      <c r="H186" s="298" t="str">
        <f>IF(OR(F186="",G186=""),"",計算!H172)</f>
        <v/>
      </c>
      <c r="I186" s="299" t="str">
        <f>IF(A186="","",IF(ISNA(HLOOKUP(A186,計算!$U$1:$AD$4,4,FALSE)),"",HLOOKUP(A186,計算!$U$1:$AD$4,4,FALSE)))</f>
        <v/>
      </c>
      <c r="J186" s="246"/>
      <c r="K186" s="233"/>
      <c r="L186" s="272"/>
      <c r="M186" s="287"/>
      <c r="N186" s="303" t="str">
        <f t="shared" si="30"/>
        <v/>
      </c>
      <c r="O186" s="248"/>
      <c r="P186" s="234"/>
      <c r="Q186" s="243"/>
      <c r="R186" s="298" t="str">
        <f>IF(OR(P186="",Q186=""),"",計算!AM172)</f>
        <v/>
      </c>
      <c r="S186" s="315" t="str">
        <f>IF(K186="","",IF(ISNA(HLOOKUP(K186,計算!$AZ$1:$BI$4,4,FALSE)),"",HLOOKUP(K186,計算!$AZ$1:$BI$4,4,FALSE)))</f>
        <v/>
      </c>
      <c r="T186" s="299" t="str">
        <f>IF(O186="","",IF(COUNTIF(計算!$BM$2:$BM$201,地價差額試算!O186)&lt;&gt;1,"V",""))</f>
        <v/>
      </c>
      <c r="U186" s="323" t="str">
        <f t="shared" ca="1" si="31"/>
        <v/>
      </c>
      <c r="V186" s="316" t="str">
        <f ca="1">計算!BP172</f>
        <v/>
      </c>
      <c r="W186" s="315" t="str">
        <f t="shared" ca="1" si="34"/>
        <v/>
      </c>
      <c r="X186" s="315" t="str">
        <f t="shared" ca="1" si="35"/>
        <v/>
      </c>
      <c r="Y186" s="317" t="str">
        <f t="shared" ca="1" si="32"/>
        <v/>
      </c>
      <c r="Z186" s="318" t="str">
        <f t="shared" ca="1" si="33"/>
        <v/>
      </c>
      <c r="AA186" s="242"/>
    </row>
    <row r="187" spans="1:27">
      <c r="A187" s="233"/>
      <c r="B187" s="272"/>
      <c r="C187" s="287"/>
      <c r="D187" s="303" t="str">
        <f t="shared" si="29"/>
        <v/>
      </c>
      <c r="E187" s="242"/>
      <c r="F187" s="234"/>
      <c r="G187" s="243"/>
      <c r="H187" s="298" t="str">
        <f>IF(OR(F187="",G187=""),"",計算!H173)</f>
        <v/>
      </c>
      <c r="I187" s="299" t="str">
        <f>IF(A187="","",IF(ISNA(HLOOKUP(A187,計算!$U$1:$AD$4,4,FALSE)),"",HLOOKUP(A187,計算!$U$1:$AD$4,4,FALSE)))</f>
        <v/>
      </c>
      <c r="J187" s="246"/>
      <c r="K187" s="233"/>
      <c r="L187" s="272"/>
      <c r="M187" s="287"/>
      <c r="N187" s="303" t="str">
        <f t="shared" si="30"/>
        <v/>
      </c>
      <c r="O187" s="248"/>
      <c r="P187" s="234"/>
      <c r="Q187" s="243"/>
      <c r="R187" s="298" t="str">
        <f>IF(OR(P187="",Q187=""),"",計算!AM173)</f>
        <v/>
      </c>
      <c r="S187" s="315" t="str">
        <f>IF(K187="","",IF(ISNA(HLOOKUP(K187,計算!$AZ$1:$BI$4,4,FALSE)),"",HLOOKUP(K187,計算!$AZ$1:$BI$4,4,FALSE)))</f>
        <v/>
      </c>
      <c r="T187" s="299" t="str">
        <f>IF(O187="","",IF(COUNTIF(計算!$BM$2:$BM$201,地價差額試算!O187)&lt;&gt;1,"V",""))</f>
        <v/>
      </c>
      <c r="U187" s="323" t="str">
        <f t="shared" ca="1" si="31"/>
        <v/>
      </c>
      <c r="V187" s="316" t="str">
        <f ca="1">計算!BP173</f>
        <v/>
      </c>
      <c r="W187" s="315" t="str">
        <f t="shared" ca="1" si="34"/>
        <v/>
      </c>
      <c r="X187" s="315" t="str">
        <f t="shared" ca="1" si="35"/>
        <v/>
      </c>
      <c r="Y187" s="317" t="str">
        <f t="shared" ca="1" si="32"/>
        <v/>
      </c>
      <c r="Z187" s="318" t="str">
        <f t="shared" ca="1" si="33"/>
        <v/>
      </c>
      <c r="AA187" s="242"/>
    </row>
    <row r="188" spans="1:27">
      <c r="A188" s="233"/>
      <c r="B188" s="272"/>
      <c r="C188" s="287"/>
      <c r="D188" s="303" t="str">
        <f t="shared" si="29"/>
        <v/>
      </c>
      <c r="E188" s="242"/>
      <c r="F188" s="234"/>
      <c r="G188" s="243"/>
      <c r="H188" s="298" t="str">
        <f>IF(OR(F188="",G188=""),"",計算!H174)</f>
        <v/>
      </c>
      <c r="I188" s="299" t="str">
        <f>IF(A188="","",IF(ISNA(HLOOKUP(A188,計算!$U$1:$AD$4,4,FALSE)),"",HLOOKUP(A188,計算!$U$1:$AD$4,4,FALSE)))</f>
        <v/>
      </c>
      <c r="J188" s="246"/>
      <c r="K188" s="233"/>
      <c r="L188" s="272"/>
      <c r="M188" s="287"/>
      <c r="N188" s="303" t="str">
        <f t="shared" si="30"/>
        <v/>
      </c>
      <c r="O188" s="248"/>
      <c r="P188" s="234"/>
      <c r="Q188" s="243"/>
      <c r="R188" s="298" t="str">
        <f>IF(OR(P188="",Q188=""),"",計算!AM174)</f>
        <v/>
      </c>
      <c r="S188" s="315" t="str">
        <f>IF(K188="","",IF(ISNA(HLOOKUP(K188,計算!$AZ$1:$BI$4,4,FALSE)),"",HLOOKUP(K188,計算!$AZ$1:$BI$4,4,FALSE)))</f>
        <v/>
      </c>
      <c r="T188" s="299" t="str">
        <f>IF(O188="","",IF(COUNTIF(計算!$BM$2:$BM$201,地價差額試算!O188)&lt;&gt;1,"V",""))</f>
        <v/>
      </c>
      <c r="U188" s="323" t="str">
        <f t="shared" ca="1" si="31"/>
        <v/>
      </c>
      <c r="V188" s="316" t="str">
        <f ca="1">計算!BP174</f>
        <v/>
      </c>
      <c r="W188" s="315" t="str">
        <f t="shared" ca="1" si="34"/>
        <v/>
      </c>
      <c r="X188" s="315" t="str">
        <f t="shared" ca="1" si="35"/>
        <v/>
      </c>
      <c r="Y188" s="317" t="str">
        <f t="shared" ca="1" si="32"/>
        <v/>
      </c>
      <c r="Z188" s="318" t="str">
        <f t="shared" ca="1" si="33"/>
        <v/>
      </c>
      <c r="AA188" s="242"/>
    </row>
    <row r="189" spans="1:27">
      <c r="A189" s="233"/>
      <c r="B189" s="272"/>
      <c r="C189" s="287"/>
      <c r="D189" s="303" t="str">
        <f t="shared" si="29"/>
        <v/>
      </c>
      <c r="E189" s="242"/>
      <c r="F189" s="234"/>
      <c r="G189" s="243"/>
      <c r="H189" s="298" t="str">
        <f>IF(OR(F189="",G189=""),"",計算!H175)</f>
        <v/>
      </c>
      <c r="I189" s="299" t="str">
        <f>IF(A189="","",IF(ISNA(HLOOKUP(A189,計算!$U$1:$AD$4,4,FALSE)),"",HLOOKUP(A189,計算!$U$1:$AD$4,4,FALSE)))</f>
        <v/>
      </c>
      <c r="J189" s="246"/>
      <c r="K189" s="233"/>
      <c r="L189" s="272"/>
      <c r="M189" s="287"/>
      <c r="N189" s="303" t="str">
        <f t="shared" si="30"/>
        <v/>
      </c>
      <c r="O189" s="248"/>
      <c r="P189" s="234"/>
      <c r="Q189" s="243"/>
      <c r="R189" s="298" t="str">
        <f>IF(OR(P189="",Q189=""),"",計算!AM175)</f>
        <v/>
      </c>
      <c r="S189" s="315" t="str">
        <f>IF(K189="","",IF(ISNA(HLOOKUP(K189,計算!$AZ$1:$BI$4,4,FALSE)),"",HLOOKUP(K189,計算!$AZ$1:$BI$4,4,FALSE)))</f>
        <v/>
      </c>
      <c r="T189" s="299" t="str">
        <f>IF(O189="","",IF(COUNTIF(計算!$BM$2:$BM$201,地價差額試算!O189)&lt;&gt;1,"V",""))</f>
        <v/>
      </c>
      <c r="U189" s="323" t="str">
        <f t="shared" ca="1" si="31"/>
        <v/>
      </c>
      <c r="V189" s="316" t="str">
        <f ca="1">計算!BP175</f>
        <v/>
      </c>
      <c r="W189" s="315" t="str">
        <f t="shared" ca="1" si="34"/>
        <v/>
      </c>
      <c r="X189" s="315" t="str">
        <f t="shared" ca="1" si="35"/>
        <v/>
      </c>
      <c r="Y189" s="317" t="str">
        <f t="shared" ca="1" si="32"/>
        <v/>
      </c>
      <c r="Z189" s="318" t="str">
        <f t="shared" ca="1" si="33"/>
        <v/>
      </c>
      <c r="AA189" s="242"/>
    </row>
    <row r="190" spans="1:27">
      <c r="A190" s="233"/>
      <c r="B190" s="272"/>
      <c r="C190" s="287"/>
      <c r="D190" s="303" t="str">
        <f t="shared" si="29"/>
        <v/>
      </c>
      <c r="E190" s="242"/>
      <c r="F190" s="234"/>
      <c r="G190" s="243"/>
      <c r="H190" s="298" t="str">
        <f>IF(OR(F190="",G190=""),"",計算!H176)</f>
        <v/>
      </c>
      <c r="I190" s="299" t="str">
        <f>IF(A190="","",IF(ISNA(HLOOKUP(A190,計算!$U$1:$AD$4,4,FALSE)),"",HLOOKUP(A190,計算!$U$1:$AD$4,4,FALSE)))</f>
        <v/>
      </c>
      <c r="J190" s="246"/>
      <c r="K190" s="233"/>
      <c r="L190" s="272"/>
      <c r="M190" s="287"/>
      <c r="N190" s="303" t="str">
        <f t="shared" si="30"/>
        <v/>
      </c>
      <c r="O190" s="248"/>
      <c r="P190" s="234"/>
      <c r="Q190" s="243"/>
      <c r="R190" s="298" t="str">
        <f>IF(OR(P190="",Q190=""),"",計算!AM176)</f>
        <v/>
      </c>
      <c r="S190" s="315" t="str">
        <f>IF(K190="","",IF(ISNA(HLOOKUP(K190,計算!$AZ$1:$BI$4,4,FALSE)),"",HLOOKUP(K190,計算!$AZ$1:$BI$4,4,FALSE)))</f>
        <v/>
      </c>
      <c r="T190" s="299" t="str">
        <f>IF(O190="","",IF(COUNTIF(計算!$BM$2:$BM$201,地價差額試算!O190)&lt;&gt;1,"V",""))</f>
        <v/>
      </c>
      <c r="U190" s="323" t="str">
        <f t="shared" ca="1" si="31"/>
        <v/>
      </c>
      <c r="V190" s="316" t="str">
        <f ca="1">計算!BP176</f>
        <v/>
      </c>
      <c r="W190" s="315" t="str">
        <f t="shared" ca="1" si="34"/>
        <v/>
      </c>
      <c r="X190" s="315" t="str">
        <f t="shared" ca="1" si="35"/>
        <v/>
      </c>
      <c r="Y190" s="317" t="str">
        <f t="shared" ca="1" si="32"/>
        <v/>
      </c>
      <c r="Z190" s="318" t="str">
        <f t="shared" ca="1" si="33"/>
        <v/>
      </c>
      <c r="AA190" s="242"/>
    </row>
    <row r="191" spans="1:27">
      <c r="A191" s="233"/>
      <c r="B191" s="272"/>
      <c r="C191" s="287"/>
      <c r="D191" s="303" t="str">
        <f t="shared" si="29"/>
        <v/>
      </c>
      <c r="E191" s="242"/>
      <c r="F191" s="234"/>
      <c r="G191" s="243"/>
      <c r="H191" s="298" t="str">
        <f>IF(OR(F191="",G191=""),"",計算!H177)</f>
        <v/>
      </c>
      <c r="I191" s="299" t="str">
        <f>IF(A191="","",IF(ISNA(HLOOKUP(A191,計算!$U$1:$AD$4,4,FALSE)),"",HLOOKUP(A191,計算!$U$1:$AD$4,4,FALSE)))</f>
        <v/>
      </c>
      <c r="J191" s="246"/>
      <c r="K191" s="233"/>
      <c r="L191" s="272"/>
      <c r="M191" s="287"/>
      <c r="N191" s="303" t="str">
        <f t="shared" si="30"/>
        <v/>
      </c>
      <c r="O191" s="248"/>
      <c r="P191" s="234"/>
      <c r="Q191" s="243"/>
      <c r="R191" s="298" t="str">
        <f>IF(OR(P191="",Q191=""),"",計算!AM177)</f>
        <v/>
      </c>
      <c r="S191" s="315" t="str">
        <f>IF(K191="","",IF(ISNA(HLOOKUP(K191,計算!$AZ$1:$BI$4,4,FALSE)),"",HLOOKUP(K191,計算!$AZ$1:$BI$4,4,FALSE)))</f>
        <v/>
      </c>
      <c r="T191" s="299" t="str">
        <f>IF(O191="","",IF(COUNTIF(計算!$BM$2:$BM$201,地價差額試算!O191)&lt;&gt;1,"V",""))</f>
        <v/>
      </c>
      <c r="U191" s="323" t="str">
        <f t="shared" ca="1" si="31"/>
        <v/>
      </c>
      <c r="V191" s="316" t="str">
        <f ca="1">計算!BP177</f>
        <v/>
      </c>
      <c r="W191" s="315" t="str">
        <f t="shared" ca="1" si="34"/>
        <v/>
      </c>
      <c r="X191" s="315" t="str">
        <f t="shared" ca="1" si="35"/>
        <v/>
      </c>
      <c r="Y191" s="317" t="str">
        <f t="shared" ca="1" si="32"/>
        <v/>
      </c>
      <c r="Z191" s="318" t="str">
        <f t="shared" ca="1" si="33"/>
        <v/>
      </c>
      <c r="AA191" s="242"/>
    </row>
    <row r="192" spans="1:27">
      <c r="A192" s="233"/>
      <c r="B192" s="272"/>
      <c r="C192" s="287"/>
      <c r="D192" s="303" t="str">
        <f t="shared" si="29"/>
        <v/>
      </c>
      <c r="E192" s="242"/>
      <c r="F192" s="234"/>
      <c r="G192" s="243"/>
      <c r="H192" s="298" t="str">
        <f>IF(OR(F192="",G192=""),"",計算!H178)</f>
        <v/>
      </c>
      <c r="I192" s="299" t="str">
        <f>IF(A192="","",IF(ISNA(HLOOKUP(A192,計算!$U$1:$AD$4,4,FALSE)),"",HLOOKUP(A192,計算!$U$1:$AD$4,4,FALSE)))</f>
        <v/>
      </c>
      <c r="J192" s="246"/>
      <c r="K192" s="233"/>
      <c r="L192" s="272"/>
      <c r="M192" s="287"/>
      <c r="N192" s="303" t="str">
        <f t="shared" si="30"/>
        <v/>
      </c>
      <c r="O192" s="248"/>
      <c r="P192" s="234"/>
      <c r="Q192" s="243"/>
      <c r="R192" s="298" t="str">
        <f>IF(OR(P192="",Q192=""),"",計算!AM178)</f>
        <v/>
      </c>
      <c r="S192" s="315" t="str">
        <f>IF(K192="","",IF(ISNA(HLOOKUP(K192,計算!$AZ$1:$BI$4,4,FALSE)),"",HLOOKUP(K192,計算!$AZ$1:$BI$4,4,FALSE)))</f>
        <v/>
      </c>
      <c r="T192" s="299" t="str">
        <f>IF(O192="","",IF(COUNTIF(計算!$BM$2:$BM$201,地價差額試算!O192)&lt;&gt;1,"V",""))</f>
        <v/>
      </c>
      <c r="U192" s="323" t="str">
        <f t="shared" ca="1" si="31"/>
        <v/>
      </c>
      <c r="V192" s="316" t="str">
        <f ca="1">計算!BP178</f>
        <v/>
      </c>
      <c r="W192" s="315" t="str">
        <f t="shared" ca="1" si="34"/>
        <v/>
      </c>
      <c r="X192" s="315" t="str">
        <f t="shared" ca="1" si="35"/>
        <v/>
      </c>
      <c r="Y192" s="317" t="str">
        <f t="shared" ca="1" si="32"/>
        <v/>
      </c>
      <c r="Z192" s="318" t="str">
        <f t="shared" ca="1" si="33"/>
        <v/>
      </c>
      <c r="AA192" s="242"/>
    </row>
    <row r="193" spans="1:27">
      <c r="A193" s="233"/>
      <c r="B193" s="272"/>
      <c r="C193" s="287"/>
      <c r="D193" s="303" t="str">
        <f t="shared" si="29"/>
        <v/>
      </c>
      <c r="E193" s="242"/>
      <c r="F193" s="234"/>
      <c r="G193" s="243"/>
      <c r="H193" s="298" t="str">
        <f>IF(OR(F193="",G193=""),"",計算!H179)</f>
        <v/>
      </c>
      <c r="I193" s="299" t="str">
        <f>IF(A193="","",IF(ISNA(HLOOKUP(A193,計算!$U$1:$AD$4,4,FALSE)),"",HLOOKUP(A193,計算!$U$1:$AD$4,4,FALSE)))</f>
        <v/>
      </c>
      <c r="J193" s="246"/>
      <c r="K193" s="233"/>
      <c r="L193" s="272"/>
      <c r="M193" s="287"/>
      <c r="N193" s="303" t="str">
        <f t="shared" si="30"/>
        <v/>
      </c>
      <c r="O193" s="248"/>
      <c r="P193" s="234"/>
      <c r="Q193" s="243"/>
      <c r="R193" s="298" t="str">
        <f>IF(OR(P193="",Q193=""),"",計算!AM179)</f>
        <v/>
      </c>
      <c r="S193" s="315" t="str">
        <f>IF(K193="","",IF(ISNA(HLOOKUP(K193,計算!$AZ$1:$BI$4,4,FALSE)),"",HLOOKUP(K193,計算!$AZ$1:$BI$4,4,FALSE)))</f>
        <v/>
      </c>
      <c r="T193" s="299" t="str">
        <f>IF(O193="","",IF(COUNTIF(計算!$BM$2:$BM$201,地價差額試算!O193)&lt;&gt;1,"V",""))</f>
        <v/>
      </c>
      <c r="U193" s="323" t="str">
        <f t="shared" ca="1" si="31"/>
        <v/>
      </c>
      <c r="V193" s="316" t="str">
        <f ca="1">計算!BP179</f>
        <v/>
      </c>
      <c r="W193" s="315" t="str">
        <f t="shared" ca="1" si="34"/>
        <v/>
      </c>
      <c r="X193" s="315" t="str">
        <f t="shared" ca="1" si="35"/>
        <v/>
      </c>
      <c r="Y193" s="317" t="str">
        <f t="shared" ca="1" si="32"/>
        <v/>
      </c>
      <c r="Z193" s="318" t="str">
        <f t="shared" ca="1" si="33"/>
        <v/>
      </c>
      <c r="AA193" s="242"/>
    </row>
    <row r="194" spans="1:27">
      <c r="A194" s="233"/>
      <c r="B194" s="272"/>
      <c r="C194" s="287"/>
      <c r="D194" s="303" t="str">
        <f t="shared" si="29"/>
        <v/>
      </c>
      <c r="E194" s="242"/>
      <c r="F194" s="234"/>
      <c r="G194" s="243"/>
      <c r="H194" s="298" t="str">
        <f>IF(OR(F194="",G194=""),"",計算!H180)</f>
        <v/>
      </c>
      <c r="I194" s="299" t="str">
        <f>IF(A194="","",IF(ISNA(HLOOKUP(A194,計算!$U$1:$AD$4,4,FALSE)),"",HLOOKUP(A194,計算!$U$1:$AD$4,4,FALSE)))</f>
        <v/>
      </c>
      <c r="J194" s="246"/>
      <c r="K194" s="233"/>
      <c r="L194" s="272"/>
      <c r="M194" s="287"/>
      <c r="N194" s="303" t="str">
        <f t="shared" si="30"/>
        <v/>
      </c>
      <c r="O194" s="248"/>
      <c r="P194" s="234"/>
      <c r="Q194" s="243"/>
      <c r="R194" s="298" t="str">
        <f>IF(OR(P194="",Q194=""),"",計算!AM180)</f>
        <v/>
      </c>
      <c r="S194" s="315" t="str">
        <f>IF(K194="","",IF(ISNA(HLOOKUP(K194,計算!$AZ$1:$BI$4,4,FALSE)),"",HLOOKUP(K194,計算!$AZ$1:$BI$4,4,FALSE)))</f>
        <v/>
      </c>
      <c r="T194" s="299" t="str">
        <f>IF(O194="","",IF(COUNTIF(計算!$BM$2:$BM$201,地價差額試算!O194)&lt;&gt;1,"V",""))</f>
        <v/>
      </c>
      <c r="U194" s="323" t="str">
        <f t="shared" ca="1" si="31"/>
        <v/>
      </c>
      <c r="V194" s="316" t="str">
        <f ca="1">計算!BP180</f>
        <v/>
      </c>
      <c r="W194" s="315" t="str">
        <f t="shared" ca="1" si="34"/>
        <v/>
      </c>
      <c r="X194" s="315" t="str">
        <f t="shared" ca="1" si="35"/>
        <v/>
      </c>
      <c r="Y194" s="317" t="str">
        <f t="shared" ca="1" si="32"/>
        <v/>
      </c>
      <c r="Z194" s="318" t="str">
        <f t="shared" ca="1" si="33"/>
        <v/>
      </c>
      <c r="AA194" s="242"/>
    </row>
    <row r="195" spans="1:27">
      <c r="A195" s="233"/>
      <c r="B195" s="272"/>
      <c r="C195" s="287"/>
      <c r="D195" s="303" t="str">
        <f t="shared" si="29"/>
        <v/>
      </c>
      <c r="E195" s="242"/>
      <c r="F195" s="234"/>
      <c r="G195" s="243"/>
      <c r="H195" s="298" t="str">
        <f>IF(OR(F195="",G195=""),"",計算!H181)</f>
        <v/>
      </c>
      <c r="I195" s="299" t="str">
        <f>IF(A195="","",IF(ISNA(HLOOKUP(A195,計算!$U$1:$AD$4,4,FALSE)),"",HLOOKUP(A195,計算!$U$1:$AD$4,4,FALSE)))</f>
        <v/>
      </c>
      <c r="J195" s="246"/>
      <c r="K195" s="233"/>
      <c r="L195" s="272"/>
      <c r="M195" s="287"/>
      <c r="N195" s="303" t="str">
        <f t="shared" si="30"/>
        <v/>
      </c>
      <c r="O195" s="248"/>
      <c r="P195" s="234"/>
      <c r="Q195" s="243"/>
      <c r="R195" s="298" t="str">
        <f>IF(OR(P195="",Q195=""),"",計算!AM181)</f>
        <v/>
      </c>
      <c r="S195" s="315" t="str">
        <f>IF(K195="","",IF(ISNA(HLOOKUP(K195,計算!$AZ$1:$BI$4,4,FALSE)),"",HLOOKUP(K195,計算!$AZ$1:$BI$4,4,FALSE)))</f>
        <v/>
      </c>
      <c r="T195" s="299" t="str">
        <f>IF(O195="","",IF(COUNTIF(計算!$BM$2:$BM$201,地價差額試算!O195)&lt;&gt;1,"V",""))</f>
        <v/>
      </c>
      <c r="U195" s="323" t="str">
        <f t="shared" ca="1" si="31"/>
        <v/>
      </c>
      <c r="V195" s="316" t="str">
        <f ca="1">計算!BP181</f>
        <v/>
      </c>
      <c r="W195" s="315" t="str">
        <f t="shared" ca="1" si="34"/>
        <v/>
      </c>
      <c r="X195" s="315" t="str">
        <f t="shared" ca="1" si="35"/>
        <v/>
      </c>
      <c r="Y195" s="317" t="str">
        <f t="shared" ca="1" si="32"/>
        <v/>
      </c>
      <c r="Z195" s="318" t="str">
        <f t="shared" ca="1" si="33"/>
        <v/>
      </c>
      <c r="AA195" s="242"/>
    </row>
    <row r="196" spans="1:27">
      <c r="A196" s="233"/>
      <c r="B196" s="272"/>
      <c r="C196" s="287"/>
      <c r="D196" s="303" t="str">
        <f t="shared" si="29"/>
        <v/>
      </c>
      <c r="E196" s="242"/>
      <c r="F196" s="234"/>
      <c r="G196" s="243"/>
      <c r="H196" s="298" t="str">
        <f>IF(OR(F196="",G196=""),"",計算!H182)</f>
        <v/>
      </c>
      <c r="I196" s="299" t="str">
        <f>IF(A196="","",IF(ISNA(HLOOKUP(A196,計算!$U$1:$AD$4,4,FALSE)),"",HLOOKUP(A196,計算!$U$1:$AD$4,4,FALSE)))</f>
        <v/>
      </c>
      <c r="J196" s="246"/>
      <c r="K196" s="233"/>
      <c r="L196" s="272"/>
      <c r="M196" s="287"/>
      <c r="N196" s="303" t="str">
        <f t="shared" si="30"/>
        <v/>
      </c>
      <c r="O196" s="248"/>
      <c r="P196" s="234"/>
      <c r="Q196" s="243"/>
      <c r="R196" s="298" t="str">
        <f>IF(OR(P196="",Q196=""),"",計算!AM182)</f>
        <v/>
      </c>
      <c r="S196" s="315" t="str">
        <f>IF(K196="","",IF(ISNA(HLOOKUP(K196,計算!$AZ$1:$BI$4,4,FALSE)),"",HLOOKUP(K196,計算!$AZ$1:$BI$4,4,FALSE)))</f>
        <v/>
      </c>
      <c r="T196" s="299" t="str">
        <f>IF(O196="","",IF(COUNTIF(計算!$BM$2:$BM$201,地價差額試算!O196)&lt;&gt;1,"V",""))</f>
        <v/>
      </c>
      <c r="U196" s="323" t="str">
        <f t="shared" ca="1" si="31"/>
        <v/>
      </c>
      <c r="V196" s="316" t="str">
        <f ca="1">計算!BP182</f>
        <v/>
      </c>
      <c r="W196" s="315" t="str">
        <f t="shared" ca="1" si="34"/>
        <v/>
      </c>
      <c r="X196" s="315" t="str">
        <f t="shared" ca="1" si="35"/>
        <v/>
      </c>
      <c r="Y196" s="317" t="str">
        <f t="shared" ca="1" si="32"/>
        <v/>
      </c>
      <c r="Z196" s="318" t="str">
        <f t="shared" ca="1" si="33"/>
        <v/>
      </c>
      <c r="AA196" s="242"/>
    </row>
    <row r="197" spans="1:27">
      <c r="A197" s="233"/>
      <c r="B197" s="272"/>
      <c r="C197" s="287"/>
      <c r="D197" s="303" t="str">
        <f t="shared" si="29"/>
        <v/>
      </c>
      <c r="E197" s="242"/>
      <c r="F197" s="234"/>
      <c r="G197" s="243"/>
      <c r="H197" s="298" t="str">
        <f>IF(OR(F197="",G197=""),"",計算!H183)</f>
        <v/>
      </c>
      <c r="I197" s="299" t="str">
        <f>IF(A197="","",IF(ISNA(HLOOKUP(A197,計算!$U$1:$AD$4,4,FALSE)),"",HLOOKUP(A197,計算!$U$1:$AD$4,4,FALSE)))</f>
        <v/>
      </c>
      <c r="J197" s="246"/>
      <c r="K197" s="233"/>
      <c r="L197" s="272"/>
      <c r="M197" s="287"/>
      <c r="N197" s="303" t="str">
        <f t="shared" si="30"/>
        <v/>
      </c>
      <c r="O197" s="248"/>
      <c r="P197" s="234"/>
      <c r="Q197" s="243"/>
      <c r="R197" s="298" t="str">
        <f>IF(OR(P197="",Q197=""),"",計算!AM183)</f>
        <v/>
      </c>
      <c r="S197" s="315" t="str">
        <f>IF(K197="","",IF(ISNA(HLOOKUP(K197,計算!$AZ$1:$BI$4,4,FALSE)),"",HLOOKUP(K197,計算!$AZ$1:$BI$4,4,FALSE)))</f>
        <v/>
      </c>
      <c r="T197" s="299" t="str">
        <f>IF(O197="","",IF(COUNTIF(計算!$BM$2:$BM$201,地價差額試算!O197)&lt;&gt;1,"V",""))</f>
        <v/>
      </c>
      <c r="U197" s="323" t="str">
        <f t="shared" ca="1" si="31"/>
        <v/>
      </c>
      <c r="V197" s="316" t="str">
        <f ca="1">計算!BP183</f>
        <v/>
      </c>
      <c r="W197" s="315" t="str">
        <f t="shared" ca="1" si="34"/>
        <v/>
      </c>
      <c r="X197" s="315" t="str">
        <f t="shared" ca="1" si="35"/>
        <v/>
      </c>
      <c r="Y197" s="317" t="str">
        <f t="shared" ca="1" si="32"/>
        <v/>
      </c>
      <c r="Z197" s="318" t="str">
        <f t="shared" ca="1" si="33"/>
        <v/>
      </c>
      <c r="AA197" s="242"/>
    </row>
    <row r="198" spans="1:27">
      <c r="A198" s="233"/>
      <c r="B198" s="272"/>
      <c r="C198" s="287"/>
      <c r="D198" s="303" t="str">
        <f t="shared" si="29"/>
        <v/>
      </c>
      <c r="E198" s="242"/>
      <c r="F198" s="234"/>
      <c r="G198" s="243"/>
      <c r="H198" s="298" t="str">
        <f>IF(OR(F198="",G198=""),"",計算!H184)</f>
        <v/>
      </c>
      <c r="I198" s="299" t="str">
        <f>IF(A198="","",IF(ISNA(HLOOKUP(A198,計算!$U$1:$AD$4,4,FALSE)),"",HLOOKUP(A198,計算!$U$1:$AD$4,4,FALSE)))</f>
        <v/>
      </c>
      <c r="J198" s="246"/>
      <c r="K198" s="233"/>
      <c r="L198" s="272"/>
      <c r="M198" s="287"/>
      <c r="N198" s="303" t="str">
        <f t="shared" si="30"/>
        <v/>
      </c>
      <c r="O198" s="248"/>
      <c r="P198" s="234"/>
      <c r="Q198" s="243"/>
      <c r="R198" s="298" t="str">
        <f>IF(OR(P198="",Q198=""),"",計算!AM184)</f>
        <v/>
      </c>
      <c r="S198" s="315" t="str">
        <f>IF(K198="","",IF(ISNA(HLOOKUP(K198,計算!$AZ$1:$BI$4,4,FALSE)),"",HLOOKUP(K198,計算!$AZ$1:$BI$4,4,FALSE)))</f>
        <v/>
      </c>
      <c r="T198" s="299" t="str">
        <f>IF(O198="","",IF(COUNTIF(計算!$BM$2:$BM$201,地價差額試算!O198)&lt;&gt;1,"V",""))</f>
        <v/>
      </c>
      <c r="U198" s="323" t="str">
        <f t="shared" ca="1" si="31"/>
        <v/>
      </c>
      <c r="V198" s="316" t="str">
        <f ca="1">計算!BP184</f>
        <v/>
      </c>
      <c r="W198" s="315" t="str">
        <f t="shared" ca="1" si="34"/>
        <v/>
      </c>
      <c r="X198" s="315" t="str">
        <f t="shared" ca="1" si="35"/>
        <v/>
      </c>
      <c r="Y198" s="317" t="str">
        <f t="shared" ca="1" si="32"/>
        <v/>
      </c>
      <c r="Z198" s="318" t="str">
        <f t="shared" ca="1" si="33"/>
        <v/>
      </c>
      <c r="AA198" s="242"/>
    </row>
    <row r="199" spans="1:27">
      <c r="A199" s="233"/>
      <c r="B199" s="272"/>
      <c r="C199" s="287"/>
      <c r="D199" s="303" t="str">
        <f t="shared" si="29"/>
        <v/>
      </c>
      <c r="E199" s="242"/>
      <c r="F199" s="234"/>
      <c r="G199" s="243"/>
      <c r="H199" s="298" t="str">
        <f>IF(OR(F199="",G199=""),"",計算!H185)</f>
        <v/>
      </c>
      <c r="I199" s="299" t="str">
        <f>IF(A199="","",IF(ISNA(HLOOKUP(A199,計算!$U$1:$AD$4,4,FALSE)),"",HLOOKUP(A199,計算!$U$1:$AD$4,4,FALSE)))</f>
        <v/>
      </c>
      <c r="J199" s="246"/>
      <c r="K199" s="233"/>
      <c r="L199" s="272"/>
      <c r="M199" s="287"/>
      <c r="N199" s="303" t="str">
        <f t="shared" si="30"/>
        <v/>
      </c>
      <c r="O199" s="248"/>
      <c r="P199" s="234"/>
      <c r="Q199" s="243"/>
      <c r="R199" s="298" t="str">
        <f>IF(OR(P199="",Q199=""),"",計算!AM185)</f>
        <v/>
      </c>
      <c r="S199" s="315" t="str">
        <f>IF(K199="","",IF(ISNA(HLOOKUP(K199,計算!$AZ$1:$BI$4,4,FALSE)),"",HLOOKUP(K199,計算!$AZ$1:$BI$4,4,FALSE)))</f>
        <v/>
      </c>
      <c r="T199" s="299" t="str">
        <f>IF(O199="","",IF(COUNTIF(計算!$BM$2:$BM$201,地價差額試算!O199)&lt;&gt;1,"V",""))</f>
        <v/>
      </c>
      <c r="U199" s="323" t="str">
        <f t="shared" ca="1" si="31"/>
        <v/>
      </c>
      <c r="V199" s="316" t="str">
        <f ca="1">計算!BP185</f>
        <v/>
      </c>
      <c r="W199" s="315" t="str">
        <f t="shared" ca="1" si="34"/>
        <v/>
      </c>
      <c r="X199" s="315" t="str">
        <f t="shared" ca="1" si="35"/>
        <v/>
      </c>
      <c r="Y199" s="317" t="str">
        <f t="shared" ca="1" si="32"/>
        <v/>
      </c>
      <c r="Z199" s="318" t="str">
        <f t="shared" ca="1" si="33"/>
        <v/>
      </c>
      <c r="AA199" s="242"/>
    </row>
    <row r="200" spans="1:27">
      <c r="A200" s="233"/>
      <c r="B200" s="272"/>
      <c r="C200" s="287"/>
      <c r="D200" s="303" t="str">
        <f t="shared" si="29"/>
        <v/>
      </c>
      <c r="E200" s="242"/>
      <c r="F200" s="234"/>
      <c r="G200" s="243"/>
      <c r="H200" s="298" t="str">
        <f>IF(OR(F200="",G200=""),"",計算!H186)</f>
        <v/>
      </c>
      <c r="I200" s="299" t="str">
        <f>IF(A200="","",IF(ISNA(HLOOKUP(A200,計算!$U$1:$AD$4,4,FALSE)),"",HLOOKUP(A200,計算!$U$1:$AD$4,4,FALSE)))</f>
        <v/>
      </c>
      <c r="J200" s="246"/>
      <c r="K200" s="233"/>
      <c r="L200" s="272"/>
      <c r="M200" s="287"/>
      <c r="N200" s="303" t="str">
        <f t="shared" si="30"/>
        <v/>
      </c>
      <c r="O200" s="248"/>
      <c r="P200" s="234"/>
      <c r="Q200" s="243"/>
      <c r="R200" s="298" t="str">
        <f>IF(OR(P200="",Q200=""),"",計算!AM186)</f>
        <v/>
      </c>
      <c r="S200" s="315" t="str">
        <f>IF(K200="","",IF(ISNA(HLOOKUP(K200,計算!$AZ$1:$BI$4,4,FALSE)),"",HLOOKUP(K200,計算!$AZ$1:$BI$4,4,FALSE)))</f>
        <v/>
      </c>
      <c r="T200" s="299" t="str">
        <f>IF(O200="","",IF(COUNTIF(計算!$BM$2:$BM$201,地價差額試算!O200)&lt;&gt;1,"V",""))</f>
        <v/>
      </c>
      <c r="U200" s="323" t="str">
        <f t="shared" ca="1" si="31"/>
        <v/>
      </c>
      <c r="V200" s="316" t="str">
        <f ca="1">計算!BP186</f>
        <v/>
      </c>
      <c r="W200" s="315" t="str">
        <f t="shared" ca="1" si="34"/>
        <v/>
      </c>
      <c r="X200" s="315" t="str">
        <f t="shared" ca="1" si="35"/>
        <v/>
      </c>
      <c r="Y200" s="317" t="str">
        <f t="shared" ca="1" si="32"/>
        <v/>
      </c>
      <c r="Z200" s="318" t="str">
        <f t="shared" ca="1" si="33"/>
        <v/>
      </c>
      <c r="AA200" s="242"/>
    </row>
    <row r="201" spans="1:27">
      <c r="A201" s="233"/>
      <c r="B201" s="272"/>
      <c r="C201" s="287"/>
      <c r="D201" s="303" t="str">
        <f t="shared" si="29"/>
        <v/>
      </c>
      <c r="E201" s="242"/>
      <c r="F201" s="234"/>
      <c r="G201" s="243"/>
      <c r="H201" s="298" t="str">
        <f>IF(OR(F201="",G201=""),"",計算!H187)</f>
        <v/>
      </c>
      <c r="I201" s="299" t="str">
        <f>IF(A201="","",IF(ISNA(HLOOKUP(A201,計算!$U$1:$AD$4,4,FALSE)),"",HLOOKUP(A201,計算!$U$1:$AD$4,4,FALSE)))</f>
        <v/>
      </c>
      <c r="J201" s="246"/>
      <c r="K201" s="233"/>
      <c r="L201" s="272"/>
      <c r="M201" s="287"/>
      <c r="N201" s="303" t="str">
        <f t="shared" si="30"/>
        <v/>
      </c>
      <c r="O201" s="248"/>
      <c r="P201" s="234"/>
      <c r="Q201" s="243"/>
      <c r="R201" s="298" t="str">
        <f>IF(OR(P201="",Q201=""),"",計算!AM187)</f>
        <v/>
      </c>
      <c r="S201" s="315" t="str">
        <f>IF(K201="","",IF(ISNA(HLOOKUP(K201,計算!$AZ$1:$BI$4,4,FALSE)),"",HLOOKUP(K201,計算!$AZ$1:$BI$4,4,FALSE)))</f>
        <v/>
      </c>
      <c r="T201" s="299" t="str">
        <f>IF(O201="","",IF(COUNTIF(計算!$BM$2:$BM$201,地價差額試算!O201)&lt;&gt;1,"V",""))</f>
        <v/>
      </c>
      <c r="U201" s="323" t="str">
        <f t="shared" ca="1" si="31"/>
        <v/>
      </c>
      <c r="V201" s="316" t="str">
        <f ca="1">計算!BP187</f>
        <v/>
      </c>
      <c r="W201" s="315" t="str">
        <f t="shared" ca="1" si="34"/>
        <v/>
      </c>
      <c r="X201" s="315" t="str">
        <f t="shared" ca="1" si="35"/>
        <v/>
      </c>
      <c r="Y201" s="317" t="str">
        <f t="shared" ca="1" si="32"/>
        <v/>
      </c>
      <c r="Z201" s="318" t="str">
        <f t="shared" ca="1" si="33"/>
        <v/>
      </c>
      <c r="AA201" s="242"/>
    </row>
    <row r="202" spans="1:27">
      <c r="A202" s="233"/>
      <c r="B202" s="272"/>
      <c r="C202" s="287"/>
      <c r="D202" s="303" t="str">
        <f t="shared" si="29"/>
        <v/>
      </c>
      <c r="E202" s="242"/>
      <c r="F202" s="234"/>
      <c r="G202" s="243"/>
      <c r="H202" s="298" t="str">
        <f>IF(OR(F202="",G202=""),"",計算!H188)</f>
        <v/>
      </c>
      <c r="I202" s="299" t="str">
        <f>IF(A202="","",IF(ISNA(HLOOKUP(A202,計算!$U$1:$AD$4,4,FALSE)),"",HLOOKUP(A202,計算!$U$1:$AD$4,4,FALSE)))</f>
        <v/>
      </c>
      <c r="J202" s="246"/>
      <c r="K202" s="233"/>
      <c r="L202" s="272"/>
      <c r="M202" s="287"/>
      <c r="N202" s="303" t="str">
        <f t="shared" si="30"/>
        <v/>
      </c>
      <c r="O202" s="248"/>
      <c r="P202" s="234"/>
      <c r="Q202" s="243"/>
      <c r="R202" s="298" t="str">
        <f>IF(OR(P202="",Q202=""),"",計算!AM188)</f>
        <v/>
      </c>
      <c r="S202" s="315" t="str">
        <f>IF(K202="","",IF(ISNA(HLOOKUP(K202,計算!$AZ$1:$BI$4,4,FALSE)),"",HLOOKUP(K202,計算!$AZ$1:$BI$4,4,FALSE)))</f>
        <v/>
      </c>
      <c r="T202" s="299" t="str">
        <f>IF(O202="","",IF(COUNTIF(計算!$BM$2:$BM$201,地價差額試算!O202)&lt;&gt;1,"V",""))</f>
        <v/>
      </c>
      <c r="U202" s="323" t="str">
        <f t="shared" ca="1" si="31"/>
        <v/>
      </c>
      <c r="V202" s="316" t="str">
        <f ca="1">計算!BP188</f>
        <v/>
      </c>
      <c r="W202" s="315" t="str">
        <f t="shared" ca="1" si="34"/>
        <v/>
      </c>
      <c r="X202" s="315" t="str">
        <f t="shared" ca="1" si="35"/>
        <v/>
      </c>
      <c r="Y202" s="317" t="str">
        <f t="shared" ca="1" si="32"/>
        <v/>
      </c>
      <c r="Z202" s="318" t="str">
        <f t="shared" ca="1" si="33"/>
        <v/>
      </c>
      <c r="AA202" s="242"/>
    </row>
    <row r="203" spans="1:27">
      <c r="A203" s="233"/>
      <c r="B203" s="272"/>
      <c r="C203" s="287"/>
      <c r="D203" s="303" t="str">
        <f t="shared" si="29"/>
        <v/>
      </c>
      <c r="E203" s="242"/>
      <c r="F203" s="234"/>
      <c r="G203" s="243"/>
      <c r="H203" s="298" t="str">
        <f>IF(OR(F203="",G203=""),"",計算!H189)</f>
        <v/>
      </c>
      <c r="I203" s="299" t="str">
        <f>IF(A203="","",IF(ISNA(HLOOKUP(A203,計算!$U$1:$AD$4,4,FALSE)),"",HLOOKUP(A203,計算!$U$1:$AD$4,4,FALSE)))</f>
        <v/>
      </c>
      <c r="J203" s="246"/>
      <c r="K203" s="233"/>
      <c r="L203" s="272"/>
      <c r="M203" s="287"/>
      <c r="N203" s="303" t="str">
        <f t="shared" si="30"/>
        <v/>
      </c>
      <c r="O203" s="248"/>
      <c r="P203" s="234"/>
      <c r="Q203" s="243"/>
      <c r="R203" s="298" t="str">
        <f>IF(OR(P203="",Q203=""),"",計算!AM189)</f>
        <v/>
      </c>
      <c r="S203" s="315" t="str">
        <f>IF(K203="","",IF(ISNA(HLOOKUP(K203,計算!$AZ$1:$BI$4,4,FALSE)),"",HLOOKUP(K203,計算!$AZ$1:$BI$4,4,FALSE)))</f>
        <v/>
      </c>
      <c r="T203" s="299" t="str">
        <f>IF(O203="","",IF(COUNTIF(計算!$BM$2:$BM$201,地價差額試算!O203)&lt;&gt;1,"V",""))</f>
        <v/>
      </c>
      <c r="U203" s="323" t="str">
        <f t="shared" ca="1" si="31"/>
        <v/>
      </c>
      <c r="V203" s="316" t="str">
        <f ca="1">計算!BP189</f>
        <v/>
      </c>
      <c r="W203" s="315" t="str">
        <f t="shared" ca="1" si="34"/>
        <v/>
      </c>
      <c r="X203" s="315" t="str">
        <f t="shared" ca="1" si="35"/>
        <v/>
      </c>
      <c r="Y203" s="317" t="str">
        <f t="shared" ca="1" si="32"/>
        <v/>
      </c>
      <c r="Z203" s="318" t="str">
        <f t="shared" ca="1" si="33"/>
        <v/>
      </c>
      <c r="AA203" s="242"/>
    </row>
    <row r="204" spans="1:27">
      <c r="A204" s="233"/>
      <c r="B204" s="272"/>
      <c r="C204" s="287"/>
      <c r="D204" s="303" t="str">
        <f t="shared" si="29"/>
        <v/>
      </c>
      <c r="E204" s="242"/>
      <c r="F204" s="234"/>
      <c r="G204" s="243"/>
      <c r="H204" s="298" t="str">
        <f>IF(OR(F204="",G204=""),"",計算!H190)</f>
        <v/>
      </c>
      <c r="I204" s="299" t="str">
        <f>IF(A204="","",IF(ISNA(HLOOKUP(A204,計算!$U$1:$AD$4,4,FALSE)),"",HLOOKUP(A204,計算!$U$1:$AD$4,4,FALSE)))</f>
        <v/>
      </c>
      <c r="J204" s="246"/>
      <c r="K204" s="233"/>
      <c r="L204" s="272"/>
      <c r="M204" s="287"/>
      <c r="N204" s="303" t="str">
        <f t="shared" si="30"/>
        <v/>
      </c>
      <c r="O204" s="248"/>
      <c r="P204" s="234"/>
      <c r="Q204" s="243"/>
      <c r="R204" s="298" t="str">
        <f>IF(OR(P204="",Q204=""),"",計算!AM190)</f>
        <v/>
      </c>
      <c r="S204" s="315" t="str">
        <f>IF(K204="","",IF(ISNA(HLOOKUP(K204,計算!$AZ$1:$BI$4,4,FALSE)),"",HLOOKUP(K204,計算!$AZ$1:$BI$4,4,FALSE)))</f>
        <v/>
      </c>
      <c r="T204" s="299" t="str">
        <f>IF(O204="","",IF(COUNTIF(計算!$BM$2:$BM$201,地價差額試算!O204)&lt;&gt;1,"V",""))</f>
        <v/>
      </c>
      <c r="U204" s="323" t="str">
        <f t="shared" ca="1" si="31"/>
        <v/>
      </c>
      <c r="V204" s="316" t="str">
        <f ca="1">計算!BP190</f>
        <v/>
      </c>
      <c r="W204" s="315" t="str">
        <f t="shared" ca="1" si="34"/>
        <v/>
      </c>
      <c r="X204" s="315" t="str">
        <f t="shared" ca="1" si="35"/>
        <v/>
      </c>
      <c r="Y204" s="317" t="str">
        <f t="shared" ca="1" si="32"/>
        <v/>
      </c>
      <c r="Z204" s="318" t="str">
        <f t="shared" ca="1" si="33"/>
        <v/>
      </c>
      <c r="AA204" s="242"/>
    </row>
    <row r="205" spans="1:27">
      <c r="A205" s="233"/>
      <c r="B205" s="272"/>
      <c r="C205" s="287"/>
      <c r="D205" s="303" t="str">
        <f t="shared" si="29"/>
        <v/>
      </c>
      <c r="E205" s="242"/>
      <c r="F205" s="234"/>
      <c r="G205" s="243"/>
      <c r="H205" s="298" t="str">
        <f>IF(OR(F205="",G205=""),"",計算!H191)</f>
        <v/>
      </c>
      <c r="I205" s="299" t="str">
        <f>IF(A205="","",IF(ISNA(HLOOKUP(A205,計算!$U$1:$AD$4,4,FALSE)),"",HLOOKUP(A205,計算!$U$1:$AD$4,4,FALSE)))</f>
        <v/>
      </c>
      <c r="J205" s="246"/>
      <c r="K205" s="233"/>
      <c r="L205" s="272"/>
      <c r="M205" s="287"/>
      <c r="N205" s="303" t="str">
        <f t="shared" si="30"/>
        <v/>
      </c>
      <c r="O205" s="248"/>
      <c r="P205" s="234"/>
      <c r="Q205" s="243"/>
      <c r="R205" s="298" t="str">
        <f>IF(OR(P205="",Q205=""),"",計算!AM191)</f>
        <v/>
      </c>
      <c r="S205" s="315" t="str">
        <f>IF(K205="","",IF(ISNA(HLOOKUP(K205,計算!$AZ$1:$BI$4,4,FALSE)),"",HLOOKUP(K205,計算!$AZ$1:$BI$4,4,FALSE)))</f>
        <v/>
      </c>
      <c r="T205" s="299" t="str">
        <f>IF(O205="","",IF(COUNTIF(計算!$BM$2:$BM$201,地價差額試算!O205)&lt;&gt;1,"V",""))</f>
        <v/>
      </c>
      <c r="U205" s="323" t="str">
        <f t="shared" ca="1" si="31"/>
        <v/>
      </c>
      <c r="V205" s="316" t="str">
        <f ca="1">計算!BP191</f>
        <v/>
      </c>
      <c r="W205" s="315" t="str">
        <f t="shared" ca="1" si="34"/>
        <v/>
      </c>
      <c r="X205" s="315" t="str">
        <f t="shared" ca="1" si="35"/>
        <v/>
      </c>
      <c r="Y205" s="317" t="str">
        <f t="shared" ca="1" si="32"/>
        <v/>
      </c>
      <c r="Z205" s="318" t="str">
        <f t="shared" ca="1" si="33"/>
        <v/>
      </c>
      <c r="AA205" s="242"/>
    </row>
    <row r="206" spans="1:27">
      <c r="A206" s="233"/>
      <c r="B206" s="272"/>
      <c r="C206" s="287"/>
      <c r="D206" s="303" t="str">
        <f t="shared" si="29"/>
        <v/>
      </c>
      <c r="E206" s="242"/>
      <c r="F206" s="234"/>
      <c r="G206" s="243"/>
      <c r="H206" s="298" t="str">
        <f>IF(OR(F206="",G206=""),"",計算!H192)</f>
        <v/>
      </c>
      <c r="I206" s="299" t="str">
        <f>IF(A206="","",IF(ISNA(HLOOKUP(A206,計算!$U$1:$AD$4,4,FALSE)),"",HLOOKUP(A206,計算!$U$1:$AD$4,4,FALSE)))</f>
        <v/>
      </c>
      <c r="J206" s="246"/>
      <c r="K206" s="233"/>
      <c r="L206" s="272"/>
      <c r="M206" s="287"/>
      <c r="N206" s="303" t="str">
        <f t="shared" si="30"/>
        <v/>
      </c>
      <c r="O206" s="248"/>
      <c r="P206" s="234"/>
      <c r="Q206" s="243"/>
      <c r="R206" s="298" t="str">
        <f>IF(OR(P206="",Q206=""),"",計算!AM192)</f>
        <v/>
      </c>
      <c r="S206" s="315" t="str">
        <f>IF(K206="","",IF(ISNA(HLOOKUP(K206,計算!$AZ$1:$BI$4,4,FALSE)),"",HLOOKUP(K206,計算!$AZ$1:$BI$4,4,FALSE)))</f>
        <v/>
      </c>
      <c r="T206" s="299" t="str">
        <f>IF(O206="","",IF(COUNTIF(計算!$BM$2:$BM$201,地價差額試算!O206)&lt;&gt;1,"V",""))</f>
        <v/>
      </c>
      <c r="U206" s="323" t="str">
        <f t="shared" ca="1" si="31"/>
        <v/>
      </c>
      <c r="V206" s="316" t="str">
        <f ca="1">計算!BP192</f>
        <v/>
      </c>
      <c r="W206" s="315" t="str">
        <f t="shared" ca="1" si="34"/>
        <v/>
      </c>
      <c r="X206" s="315" t="str">
        <f t="shared" ca="1" si="35"/>
        <v/>
      </c>
      <c r="Y206" s="317" t="str">
        <f t="shared" ca="1" si="32"/>
        <v/>
      </c>
      <c r="Z206" s="318" t="str">
        <f t="shared" ca="1" si="33"/>
        <v/>
      </c>
      <c r="AA206" s="242"/>
    </row>
    <row r="207" spans="1:27">
      <c r="A207" s="233"/>
      <c r="B207" s="272"/>
      <c r="C207" s="287"/>
      <c r="D207" s="303" t="str">
        <f t="shared" si="29"/>
        <v/>
      </c>
      <c r="E207" s="242"/>
      <c r="F207" s="234"/>
      <c r="G207" s="243"/>
      <c r="H207" s="298" t="str">
        <f>IF(OR(F207="",G207=""),"",計算!H193)</f>
        <v/>
      </c>
      <c r="I207" s="299" t="str">
        <f>IF(A207="","",IF(ISNA(HLOOKUP(A207,計算!$U$1:$AD$4,4,FALSE)),"",HLOOKUP(A207,計算!$U$1:$AD$4,4,FALSE)))</f>
        <v/>
      </c>
      <c r="J207" s="246"/>
      <c r="K207" s="233"/>
      <c r="L207" s="272"/>
      <c r="M207" s="287"/>
      <c r="N207" s="303" t="str">
        <f t="shared" si="30"/>
        <v/>
      </c>
      <c r="O207" s="248"/>
      <c r="P207" s="234"/>
      <c r="Q207" s="243"/>
      <c r="R207" s="298" t="str">
        <f>IF(OR(P207="",Q207=""),"",計算!AM193)</f>
        <v/>
      </c>
      <c r="S207" s="315" t="str">
        <f>IF(K207="","",IF(ISNA(HLOOKUP(K207,計算!$AZ$1:$BI$4,4,FALSE)),"",HLOOKUP(K207,計算!$AZ$1:$BI$4,4,FALSE)))</f>
        <v/>
      </c>
      <c r="T207" s="299" t="str">
        <f>IF(O207="","",IF(COUNTIF(計算!$BM$2:$BM$201,地價差額試算!O207)&lt;&gt;1,"V",""))</f>
        <v/>
      </c>
      <c r="U207" s="323" t="str">
        <f t="shared" ca="1" si="31"/>
        <v/>
      </c>
      <c r="V207" s="316" t="str">
        <f ca="1">計算!BP193</f>
        <v/>
      </c>
      <c r="W207" s="315" t="str">
        <f t="shared" ca="1" si="34"/>
        <v/>
      </c>
      <c r="X207" s="315" t="str">
        <f t="shared" ca="1" si="35"/>
        <v/>
      </c>
      <c r="Y207" s="317" t="str">
        <f t="shared" ca="1" si="32"/>
        <v/>
      </c>
      <c r="Z207" s="318" t="str">
        <f t="shared" ca="1" si="33"/>
        <v/>
      </c>
      <c r="AA207" s="242"/>
    </row>
    <row r="208" spans="1:27">
      <c r="A208" s="233"/>
      <c r="B208" s="272"/>
      <c r="C208" s="287"/>
      <c r="D208" s="303" t="str">
        <f t="shared" si="29"/>
        <v/>
      </c>
      <c r="E208" s="242"/>
      <c r="F208" s="234"/>
      <c r="G208" s="243"/>
      <c r="H208" s="298" t="str">
        <f>IF(OR(F208="",G208=""),"",計算!H194)</f>
        <v/>
      </c>
      <c r="I208" s="299" t="str">
        <f>IF(A208="","",IF(ISNA(HLOOKUP(A208,計算!$U$1:$AD$4,4,FALSE)),"",HLOOKUP(A208,計算!$U$1:$AD$4,4,FALSE)))</f>
        <v/>
      </c>
      <c r="J208" s="246"/>
      <c r="K208" s="233"/>
      <c r="L208" s="272"/>
      <c r="M208" s="287"/>
      <c r="N208" s="303" t="str">
        <f t="shared" si="30"/>
        <v/>
      </c>
      <c r="O208" s="248"/>
      <c r="P208" s="234"/>
      <c r="Q208" s="243"/>
      <c r="R208" s="298" t="str">
        <f>IF(OR(P208="",Q208=""),"",計算!AM194)</f>
        <v/>
      </c>
      <c r="S208" s="315" t="str">
        <f>IF(K208="","",IF(ISNA(HLOOKUP(K208,計算!$AZ$1:$BI$4,4,FALSE)),"",HLOOKUP(K208,計算!$AZ$1:$BI$4,4,FALSE)))</f>
        <v/>
      </c>
      <c r="T208" s="299" t="str">
        <f>IF(O208="","",IF(COUNTIF(計算!$BM$2:$BM$201,地價差額試算!O208)&lt;&gt;1,"V",""))</f>
        <v/>
      </c>
      <c r="U208" s="323" t="str">
        <f t="shared" ca="1" si="31"/>
        <v/>
      </c>
      <c r="V208" s="316" t="str">
        <f ca="1">計算!BP194</f>
        <v/>
      </c>
      <c r="W208" s="315" t="str">
        <f t="shared" ref="W208:W212" ca="1" si="36">IF(V208="","",(SUMIF($E$16:$E$214,V208,$H$16:$H$214)))</f>
        <v/>
      </c>
      <c r="X208" s="315" t="str">
        <f t="shared" ca="1" si="35"/>
        <v/>
      </c>
      <c r="Y208" s="317" t="str">
        <f t="shared" ca="1" si="32"/>
        <v/>
      </c>
      <c r="Z208" s="318" t="str">
        <f t="shared" ca="1" si="33"/>
        <v/>
      </c>
      <c r="AA208" s="242"/>
    </row>
    <row r="209" spans="1:27">
      <c r="A209" s="233"/>
      <c r="B209" s="272"/>
      <c r="C209" s="287"/>
      <c r="D209" s="303" t="str">
        <f t="shared" ref="D209:D212" si="37">IF(AND(A209&lt;&gt;"",B209&lt;&gt;"",C209&lt;&gt;""),1,IF(E209="","",D208+1))</f>
        <v/>
      </c>
      <c r="E209" s="242"/>
      <c r="F209" s="234"/>
      <c r="G209" s="243"/>
      <c r="H209" s="298" t="str">
        <f>IF(OR(F209="",G209=""),"",計算!H195)</f>
        <v/>
      </c>
      <c r="I209" s="299" t="str">
        <f>IF(A209="","",IF(ISNA(HLOOKUP(A209,計算!$U$1:$AD$4,4,FALSE)),"",HLOOKUP(A209,計算!$U$1:$AD$4,4,FALSE)))</f>
        <v/>
      </c>
      <c r="J209" s="246"/>
      <c r="K209" s="233"/>
      <c r="L209" s="272"/>
      <c r="M209" s="287"/>
      <c r="N209" s="303" t="str">
        <f t="shared" ref="N209:N212" si="38">IF(AND(K209&lt;&gt;"",L209&lt;&gt;"",M209&lt;&gt;""),1,IF(O209="","",N208+1))</f>
        <v/>
      </c>
      <c r="O209" s="248"/>
      <c r="P209" s="234"/>
      <c r="Q209" s="243"/>
      <c r="R209" s="298" t="str">
        <f>IF(OR(P209="",Q209=""),"",計算!AM195)</f>
        <v/>
      </c>
      <c r="S209" s="315" t="str">
        <f>IF(K209="","",IF(ISNA(HLOOKUP(K209,計算!$AZ$1:$BI$4,4,FALSE)),"",HLOOKUP(K209,計算!$AZ$1:$BI$4,4,FALSE)))</f>
        <v/>
      </c>
      <c r="T209" s="299" t="str">
        <f>IF(O209="","",IF(COUNTIF(計算!$BM$2:$BM$201,地價差額試算!O209)&lt;&gt;1,"V",""))</f>
        <v/>
      </c>
      <c r="U209" s="323" t="str">
        <f t="shared" ref="U209:U212" ca="1" si="39">IF(AND(U208="項次",V209&lt;&gt;""),1,IF(V209&lt;&gt;"",U208+1,""))</f>
        <v/>
      </c>
      <c r="V209" s="316" t="str">
        <f ca="1">計算!BP195</f>
        <v/>
      </c>
      <c r="W209" s="315" t="str">
        <f t="shared" ca="1" si="36"/>
        <v/>
      </c>
      <c r="X209" s="315" t="str">
        <f t="shared" ca="1" si="35"/>
        <v/>
      </c>
      <c r="Y209" s="317" t="str">
        <f t="shared" ref="Y209:Y212" ca="1" si="40">IF(AND(W209="",X209=""),"",X209-W209)</f>
        <v/>
      </c>
      <c r="Z209" s="318" t="str">
        <f t="shared" ref="Z209:Z212" ca="1" si="41">IF(V209="","",IF(OR(AND(Y209&gt;0,Y209&gt;MIN($C$16:$C$212,$M$16:$M$212)),AND(Y209&lt;0,-Y209&gt;MIN($C$16:$C$212,$M$16:$M$212))),"V",""))</f>
        <v/>
      </c>
      <c r="AA209" s="242"/>
    </row>
    <row r="210" spans="1:27">
      <c r="A210" s="233"/>
      <c r="B210" s="272"/>
      <c r="C210" s="287"/>
      <c r="D210" s="303" t="str">
        <f t="shared" si="37"/>
        <v/>
      </c>
      <c r="E210" s="242"/>
      <c r="F210" s="234"/>
      <c r="G210" s="243"/>
      <c r="H210" s="298" t="str">
        <f>IF(OR(F210="",G210=""),"",計算!H196)</f>
        <v/>
      </c>
      <c r="I210" s="299" t="str">
        <f>IF(A210="","",IF(ISNA(HLOOKUP(A210,計算!$U$1:$AD$4,4,FALSE)),"",HLOOKUP(A210,計算!$U$1:$AD$4,4,FALSE)))</f>
        <v/>
      </c>
      <c r="J210" s="246"/>
      <c r="K210" s="233"/>
      <c r="L210" s="272"/>
      <c r="M210" s="287"/>
      <c r="N210" s="303" t="str">
        <f t="shared" si="38"/>
        <v/>
      </c>
      <c r="O210" s="248"/>
      <c r="P210" s="234"/>
      <c r="Q210" s="243"/>
      <c r="R210" s="298" t="str">
        <f>IF(OR(P210="",Q210=""),"",計算!AM196)</f>
        <v/>
      </c>
      <c r="S210" s="315" t="str">
        <f>IF(K210="","",IF(ISNA(HLOOKUP(K210,計算!$AZ$1:$BI$4,4,FALSE)),"",HLOOKUP(K210,計算!$AZ$1:$BI$4,4,FALSE)))</f>
        <v/>
      </c>
      <c r="T210" s="299" t="str">
        <f>IF(O210="","",IF(COUNTIF(計算!$BM$2:$BM$201,地價差額試算!O210)&lt;&gt;1,"V",""))</f>
        <v/>
      </c>
      <c r="U210" s="323" t="str">
        <f t="shared" ca="1" si="39"/>
        <v/>
      </c>
      <c r="V210" s="316" t="str">
        <f ca="1">計算!BP196</f>
        <v/>
      </c>
      <c r="W210" s="315" t="str">
        <f t="shared" ca="1" si="36"/>
        <v/>
      </c>
      <c r="X210" s="315" t="str">
        <f t="shared" ca="1" si="35"/>
        <v/>
      </c>
      <c r="Y210" s="317" t="str">
        <f t="shared" ca="1" si="40"/>
        <v/>
      </c>
      <c r="Z210" s="318" t="str">
        <f t="shared" ca="1" si="41"/>
        <v/>
      </c>
      <c r="AA210" s="242"/>
    </row>
    <row r="211" spans="1:27">
      <c r="A211" s="233"/>
      <c r="B211" s="272"/>
      <c r="C211" s="287"/>
      <c r="D211" s="303" t="str">
        <f t="shared" si="37"/>
        <v/>
      </c>
      <c r="E211" s="242"/>
      <c r="F211" s="234"/>
      <c r="G211" s="243"/>
      <c r="H211" s="298" t="str">
        <f>IF(OR(F211="",G211=""),"",計算!H197)</f>
        <v/>
      </c>
      <c r="I211" s="299" t="str">
        <f>IF(A211="","",IF(ISNA(HLOOKUP(A211,計算!$U$1:$AD$4,4,FALSE)),"",HLOOKUP(A211,計算!$U$1:$AD$4,4,FALSE)))</f>
        <v/>
      </c>
      <c r="J211" s="246"/>
      <c r="K211" s="233"/>
      <c r="L211" s="272"/>
      <c r="M211" s="287"/>
      <c r="N211" s="303" t="str">
        <f t="shared" si="38"/>
        <v/>
      </c>
      <c r="O211" s="248"/>
      <c r="P211" s="234"/>
      <c r="Q211" s="243"/>
      <c r="R211" s="298" t="str">
        <f>IF(OR(P211="",Q211=""),"",計算!AM197)</f>
        <v/>
      </c>
      <c r="S211" s="315" t="str">
        <f>IF(K211="","",IF(ISNA(HLOOKUP(K211,計算!$AZ$1:$BI$4,4,FALSE)),"",HLOOKUP(K211,計算!$AZ$1:$BI$4,4,FALSE)))</f>
        <v/>
      </c>
      <c r="T211" s="299" t="str">
        <f>IF(O211="","",IF(COUNTIF(計算!$BM$2:$BM$201,地價差額試算!O211)&lt;&gt;1,"V",""))</f>
        <v/>
      </c>
      <c r="U211" s="323" t="str">
        <f t="shared" ca="1" si="39"/>
        <v/>
      </c>
      <c r="V211" s="316" t="str">
        <f ca="1">計算!BP197</f>
        <v/>
      </c>
      <c r="W211" s="315" t="str">
        <f t="shared" ca="1" si="36"/>
        <v/>
      </c>
      <c r="X211" s="315" t="str">
        <f t="shared" ca="1" si="35"/>
        <v/>
      </c>
      <c r="Y211" s="317" t="str">
        <f t="shared" ca="1" si="40"/>
        <v/>
      </c>
      <c r="Z211" s="318" t="str">
        <f t="shared" ca="1" si="41"/>
        <v/>
      </c>
      <c r="AA211" s="242"/>
    </row>
    <row r="212" spans="1:27" ht="15" thickBot="1">
      <c r="A212" s="233"/>
      <c r="B212" s="272"/>
      <c r="C212" s="287"/>
      <c r="D212" s="304" t="str">
        <f t="shared" si="37"/>
        <v/>
      </c>
      <c r="E212" s="242"/>
      <c r="F212" s="234"/>
      <c r="G212" s="243"/>
      <c r="H212" s="300" t="str">
        <f>IF(OR(F212="",G212=""),"",計算!H198)</f>
        <v/>
      </c>
      <c r="I212" s="301" t="str">
        <f>IF(A212="","",IF(ISNA(HLOOKUP(A212,計算!$U$1:$AD$4,4,FALSE)),"",HLOOKUP(A212,計算!$U$1:$AD$4,4,FALSE)))</f>
        <v/>
      </c>
      <c r="J212" s="246"/>
      <c r="K212" s="233"/>
      <c r="L212" s="272"/>
      <c r="M212" s="287"/>
      <c r="N212" s="304" t="str">
        <f t="shared" si="38"/>
        <v/>
      </c>
      <c r="O212" s="248"/>
      <c r="P212" s="234"/>
      <c r="Q212" s="243"/>
      <c r="R212" s="300" t="str">
        <f>IF(OR(P212="",Q212=""),"",計算!AM198)</f>
        <v/>
      </c>
      <c r="S212" s="319" t="str">
        <f>IF(K212="","",IF(ISNA(HLOOKUP(K212,計算!$AZ$1:$BI$4,4,FALSE)),"",HLOOKUP(K212,計算!$AZ$1:$BI$4,4,FALSE)))</f>
        <v/>
      </c>
      <c r="T212" s="301" t="str">
        <f>IF(O212="","",IF(COUNTIF(計算!$BM$2:$BM$201,地價差額試算!O212)&lt;&gt;1,"V",""))</f>
        <v/>
      </c>
      <c r="U212" s="324" t="str">
        <f t="shared" ca="1" si="39"/>
        <v/>
      </c>
      <c r="V212" s="320" t="str">
        <f ca="1">計算!BP198</f>
        <v/>
      </c>
      <c r="W212" s="319" t="str">
        <f t="shared" ca="1" si="36"/>
        <v/>
      </c>
      <c r="X212" s="319" t="str">
        <f t="shared" ca="1" si="35"/>
        <v/>
      </c>
      <c r="Y212" s="321" t="str">
        <f t="shared" ca="1" si="40"/>
        <v/>
      </c>
      <c r="Z212" s="318" t="str">
        <f t="shared" ca="1" si="41"/>
        <v/>
      </c>
      <c r="AA212" s="242"/>
    </row>
    <row r="213" spans="1:27">
      <c r="D213" s="269"/>
      <c r="E213" s="236"/>
      <c r="F213" s="236"/>
      <c r="G213" s="236"/>
      <c r="H213" s="270"/>
      <c r="I213" s="236"/>
      <c r="J213" s="236"/>
      <c r="K213" s="236"/>
      <c r="L213" s="236"/>
      <c r="M213" s="236"/>
      <c r="N213" s="269"/>
      <c r="O213" s="236"/>
      <c r="P213" s="236"/>
      <c r="Q213" s="236"/>
      <c r="R213" s="270"/>
      <c r="S213" s="236"/>
      <c r="T213" s="236"/>
      <c r="Y213" s="271"/>
    </row>
    <row r="214" spans="1:27">
      <c r="D214" s="269"/>
      <c r="E214" s="236"/>
      <c r="F214" s="236"/>
      <c r="G214" s="236"/>
      <c r="H214" s="270"/>
      <c r="I214" s="236"/>
      <c r="J214" s="236"/>
      <c r="K214" s="236"/>
      <c r="L214" s="236"/>
      <c r="M214" s="236"/>
      <c r="N214" s="269"/>
      <c r="O214" s="236"/>
      <c r="P214" s="236"/>
      <c r="Q214" s="236"/>
      <c r="R214" s="270"/>
      <c r="S214" s="236"/>
      <c r="T214" s="236"/>
      <c r="Y214" s="271"/>
    </row>
    <row r="215" spans="1:27">
      <c r="D215" s="269"/>
      <c r="E215" s="236"/>
      <c r="F215" s="236"/>
      <c r="G215" s="236"/>
      <c r="H215" s="270"/>
      <c r="I215" s="236"/>
      <c r="J215" s="236"/>
      <c r="K215" s="236"/>
      <c r="L215" s="236"/>
      <c r="M215" s="236"/>
      <c r="N215" s="269"/>
      <c r="O215" s="236"/>
      <c r="P215" s="236"/>
      <c r="Q215" s="236"/>
      <c r="R215" s="270"/>
      <c r="S215" s="236"/>
      <c r="T215" s="236"/>
      <c r="Y215" s="271"/>
    </row>
  </sheetData>
  <sheetProtection password="CC7B" sheet="1" objects="1" scenarios="1" formatCells="0" formatColumns="0" formatRows="0" selectLockedCells="1"/>
  <mergeCells count="5">
    <mergeCell ref="B13:J13"/>
    <mergeCell ref="L13:T13"/>
    <mergeCell ref="V13:AA13"/>
    <mergeCell ref="E1:F1"/>
    <mergeCell ref="A1:D1"/>
  </mergeCells>
  <phoneticPr fontId="2" type="noConversion"/>
  <dataValidations count="4">
    <dataValidation type="decimal" allowBlank="1" showInputMessage="1" showErrorMessage="1" error="請輸入數字。" prompt="請輸入數字。" sqref="B16:C212 L16:M212">
      <formula1>0</formula1>
      <formula2>10000000000</formula2>
    </dataValidation>
    <dataValidation type="whole" allowBlank="1" showInputMessage="1" showErrorMessage="1" error="請輸入整數。" prompt="請輸入整數。" sqref="F16:G212 P16:Q212">
      <formula1>1</formula1>
      <formula2>10000000000</formula2>
    </dataValidation>
    <dataValidation allowBlank="1" showInputMessage="1" showErrorMessage="1" prompt="本欄位內容由公式代出，請勿輸入任何資料。" sqref="D16:D212 H16:I212 N16:N212 R16:Z212"/>
    <dataValidation allowBlank="1" showInputMessage="1" showErrorMessage="1" error="請輸入文字。" prompt="請輸入文字。" sqref="E16:E212 O16:O212"/>
  </dataValidations>
  <pageMargins left="0.39370078740157483" right="0.39370078740157483" top="0.74803149606299213" bottom="0.74803149606299213" header="0.31496062992125984" footer="0.31496062992125984"/>
  <pageSetup paperSize="9" scale="122" orientation="portrait" r:id="rId1"/>
  <headerFooter>
    <oddFooter>&amp;C第&amp;P頁，共&amp;N頁</oddFooter>
  </headerFooter>
  <colBreaks count="2" manualBreakCount="2">
    <brk id="10" max="1048575" man="1"/>
    <brk id="20" min="13" max="5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清單!$A$2:$A$4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BU201"/>
  <sheetViews>
    <sheetView topLeftCell="AV1" workbookViewId="0">
      <selection activeCell="BR1" sqref="BR1"/>
    </sheetView>
  </sheetViews>
  <sheetFormatPr defaultColWidth="9" defaultRowHeight="16.5"/>
  <cols>
    <col min="1" max="1" width="9" style="17"/>
    <col min="2" max="5" width="9" style="18"/>
    <col min="6" max="6" width="9.5" style="18" bestFit="1" customWidth="1"/>
    <col min="7" max="8" width="9" style="18"/>
    <col min="9" max="9" width="12.25" style="18" customWidth="1"/>
    <col min="10" max="10" width="11.375" style="18" customWidth="1"/>
    <col min="11" max="11" width="3.625" style="18" customWidth="1"/>
    <col min="12" max="15" width="9" style="18"/>
    <col min="16" max="16" width="3.625" style="18" customWidth="1"/>
    <col min="17" max="18" width="9" style="18"/>
    <col min="19" max="19" width="3.625" style="18" customWidth="1"/>
    <col min="20" max="20" width="9" style="18"/>
    <col min="21" max="22" width="9.5" style="18" bestFit="1" customWidth="1"/>
    <col min="23" max="23" width="9" style="18"/>
    <col min="24" max="30" width="9.5" style="18" bestFit="1" customWidth="1"/>
    <col min="31" max="31" width="3.625" style="18" customWidth="1"/>
    <col min="32" max="36" width="9" style="18"/>
    <col min="37" max="37" width="9.5" style="18" bestFit="1" customWidth="1"/>
    <col min="38" max="39" width="9" style="18"/>
    <col min="40" max="40" width="12.25" style="18" customWidth="1"/>
    <col min="41" max="41" width="11.375" style="18" customWidth="1"/>
    <col min="42" max="42" width="3.625" style="18" customWidth="1"/>
    <col min="43" max="46" width="9" style="18"/>
    <col min="47" max="47" width="3.625" style="18" customWidth="1"/>
    <col min="48" max="49" width="9" style="18"/>
    <col min="50" max="50" width="3.625" style="18" customWidth="1"/>
    <col min="51" max="51" width="9" style="18"/>
    <col min="52" max="53" width="9.5" style="18" bestFit="1" customWidth="1"/>
    <col min="54" max="58" width="9" style="18"/>
    <col min="59" max="61" width="9.5" style="18" bestFit="1" customWidth="1"/>
    <col min="62" max="62" width="9.5" style="18" customWidth="1"/>
    <col min="63" max="66" width="9" style="18"/>
    <col min="67" max="67" width="9.5" style="18" bestFit="1" customWidth="1"/>
    <col min="68" max="68" width="9" style="18"/>
    <col min="69" max="16384" width="9" style="19"/>
  </cols>
  <sheetData>
    <row r="1" spans="1:73" s="342" customFormat="1" ht="33">
      <c r="A1" s="343" t="s">
        <v>0</v>
      </c>
      <c r="B1" s="343" t="s">
        <v>1</v>
      </c>
      <c r="C1" s="343" t="s">
        <v>2</v>
      </c>
      <c r="D1" s="343" t="s">
        <v>10</v>
      </c>
      <c r="E1" s="343" t="s">
        <v>3</v>
      </c>
      <c r="F1" s="343" t="s">
        <v>4</v>
      </c>
      <c r="G1" s="343" t="s">
        <v>5</v>
      </c>
      <c r="H1" s="343" t="s">
        <v>6</v>
      </c>
      <c r="I1" s="343" t="s">
        <v>12</v>
      </c>
      <c r="J1" s="343" t="s">
        <v>13</v>
      </c>
      <c r="K1" s="340"/>
      <c r="L1" s="343" t="s">
        <v>0</v>
      </c>
      <c r="M1" s="343" t="s">
        <v>3</v>
      </c>
      <c r="N1" s="343" t="s">
        <v>4</v>
      </c>
      <c r="O1" s="343" t="s">
        <v>5</v>
      </c>
      <c r="P1" s="340"/>
      <c r="Q1" s="343" t="s">
        <v>0</v>
      </c>
      <c r="R1" s="343" t="s">
        <v>5</v>
      </c>
      <c r="S1" s="340"/>
      <c r="T1" s="343" t="s">
        <v>0</v>
      </c>
      <c r="U1" s="343" t="str">
        <f>T2</f>
        <v/>
      </c>
      <c r="V1" s="343" t="str">
        <f>T3</f>
        <v/>
      </c>
      <c r="W1" s="343" t="str">
        <f>T4</f>
        <v/>
      </c>
      <c r="X1" s="343" t="str">
        <f>T5</f>
        <v/>
      </c>
      <c r="Y1" s="343" t="str">
        <f>T6</f>
        <v/>
      </c>
      <c r="Z1" s="343" t="str">
        <f>T7</f>
        <v/>
      </c>
      <c r="AA1" s="343" t="str">
        <f>T8</f>
        <v/>
      </c>
      <c r="AB1" s="343" t="str">
        <f>T9</f>
        <v/>
      </c>
      <c r="AC1" s="343" t="str">
        <f>T10</f>
        <v/>
      </c>
      <c r="AD1" s="343" t="str">
        <f>T11</f>
        <v/>
      </c>
      <c r="AE1" s="340"/>
      <c r="AF1" s="343" t="str">
        <f>IF(地價差額試算!K15&lt;&gt;"",地價差額試算!K15,"")</f>
        <v>地號</v>
      </c>
      <c r="AG1" s="343" t="str">
        <f>IF(地價差額試算!L15&lt;&gt;"",地價差額試算!L15,"")</f>
        <v>土地
面積</v>
      </c>
      <c r="AH1" s="343" t="str">
        <f>IF(地價差額試算!M15&lt;&gt;"",地價差額試算!M15,"")</f>
        <v>公告
現值</v>
      </c>
      <c r="AI1" s="343" t="str">
        <f>IF(地價差額試算!N15&lt;&gt;"",地價差額試算!N15,"")</f>
        <v>項次</v>
      </c>
      <c r="AJ1" s="343" t="str">
        <f>IF(地價差額試算!O15&lt;&gt;"",地價差額試算!O15,"")</f>
        <v>所有人</v>
      </c>
      <c r="AK1" s="343" t="str">
        <f>IF(地價差額試算!P15&lt;&gt;"",地價差額試算!P15,"")</f>
        <v>持分
分子</v>
      </c>
      <c r="AL1" s="343" t="str">
        <f>IF(地價差額試算!Q15&lt;&gt;"",地價差額試算!Q15,"")</f>
        <v>持分
分母</v>
      </c>
      <c r="AM1" s="343" t="str">
        <f>IF(地價差額試算!R15&lt;&gt;"",地價差額試算!R15,"")</f>
        <v>權利價值</v>
      </c>
      <c r="AN1" s="343" t="s">
        <v>12</v>
      </c>
      <c r="AO1" s="343" t="s">
        <v>13</v>
      </c>
      <c r="AP1" s="340"/>
      <c r="AQ1" s="343" t="s">
        <v>0</v>
      </c>
      <c r="AR1" s="343" t="s">
        <v>3</v>
      </c>
      <c r="AS1" s="343" t="s">
        <v>4</v>
      </c>
      <c r="AT1" s="343" t="s">
        <v>5</v>
      </c>
      <c r="AU1" s="340"/>
      <c r="AV1" s="343" t="s">
        <v>0</v>
      </c>
      <c r="AW1" s="343" t="s">
        <v>5</v>
      </c>
      <c r="AX1" s="340"/>
      <c r="AY1" s="343" t="s">
        <v>0</v>
      </c>
      <c r="AZ1" s="343" t="str">
        <f>AY2</f>
        <v/>
      </c>
      <c r="BA1" s="343" t="str">
        <f>AY3</f>
        <v/>
      </c>
      <c r="BB1" s="343" t="str">
        <f>AY4</f>
        <v/>
      </c>
      <c r="BC1" s="343" t="str">
        <f>AY5</f>
        <v/>
      </c>
      <c r="BD1" s="343" t="str">
        <f>AY6</f>
        <v/>
      </c>
      <c r="BE1" s="343" t="str">
        <f>AY7</f>
        <v/>
      </c>
      <c r="BF1" s="343" t="str">
        <f>AY8</f>
        <v/>
      </c>
      <c r="BG1" s="343" t="str">
        <f>AY9</f>
        <v/>
      </c>
      <c r="BH1" s="343" t="str">
        <f>AY10</f>
        <v/>
      </c>
      <c r="BI1" s="343" t="str">
        <f>AY11</f>
        <v/>
      </c>
      <c r="BJ1" s="340"/>
      <c r="BK1" s="341"/>
      <c r="BL1" s="341"/>
      <c r="BM1" s="341"/>
      <c r="BN1" s="341"/>
      <c r="BO1" s="341"/>
      <c r="BP1" s="341"/>
    </row>
    <row r="2" spans="1:73">
      <c r="A2" s="344" t="str">
        <f>IF(地價差額試算!A16&lt;&gt;"",地價差額試算!A16,"")</f>
        <v/>
      </c>
      <c r="B2" s="344" t="str">
        <f>IF(地價差額試算!B16&lt;&gt;"",地價差額試算!B16,"")</f>
        <v/>
      </c>
      <c r="C2" s="344" t="str">
        <f>IF(地價差額試算!C16&lt;&gt;"",地價差額試算!C16,"")</f>
        <v/>
      </c>
      <c r="D2" s="344" t="str">
        <f>IF(地價差額試算!D16&lt;&gt;"",地價差額試算!D16,"")</f>
        <v/>
      </c>
      <c r="E2" s="344" t="str">
        <f>IF(地價差額試算!E16&lt;&gt;"",地價差額試算!E16,"")</f>
        <v/>
      </c>
      <c r="F2" s="344" t="str">
        <f>IF(地價差額試算!F16&lt;&gt;"",地價差額試算!F16,"")</f>
        <v/>
      </c>
      <c r="G2" s="344" t="str">
        <f>IF(地價差額試算!G16&lt;&gt;"",地價差額試算!G16,"")</f>
        <v/>
      </c>
      <c r="H2" s="344" t="str">
        <f>IF(E2="","",IF(OR(B2="",C2="",F2="",G2=""),"",ROUND(B2*C2*F2/G2,0)))</f>
        <v/>
      </c>
      <c r="I2" s="344" t="str">
        <f t="shared" ref="I2:I33" si="0">IF(A2="","",IF(OR(B2="",C2="",F2="",G2=""),"",F2*IF(ISNA(HLOOKUP(A2,$U$1:$AD$2,2,FALSE)),"",HLOOKUP(A2,$U$1:$AD$2,2,FALSE))/G2))</f>
        <v/>
      </c>
      <c r="J2" s="344" t="str">
        <f t="shared" ref="J2:J33" si="1">IF(A2="","",IF(ISNA(HLOOKUP(A2,$U$1:$AD$2,2,FALSE)),"",HLOOKUP(A2,$U$1:$AD$2,2,FALSE)))</f>
        <v/>
      </c>
      <c r="K2" s="17"/>
      <c r="L2" s="344" t="str">
        <f t="array" ref="L2">IFERROR(INDEX($A$1:$A$200,SMALL(IF($A$2:$A$201&lt;&gt;"",ROW($A$2:$A$201),9999),ROW(L1)),COLUMN(A:A)),"")</f>
        <v/>
      </c>
      <c r="M2" s="344" t="str">
        <f t="array" ref="M2">IFERROR(INDEX($E$1:$E$200,SMALL(IF($E$2:$E$201&lt;&gt;"",ROW($E$2:$E$201),9999),ROW(M1)),COLUMN(A:A)),"")</f>
        <v/>
      </c>
      <c r="N2" s="344" t="str">
        <f t="array" ref="N2">IFERROR(INDEX($F$1:$F$200,SMALL(IF($F$2:$F$201&lt;&gt;"",ROW($F$2:$F$201),9999),ROW(N1)),COLUMN(A:A)),"")</f>
        <v/>
      </c>
      <c r="O2" s="344" t="str">
        <f t="array" ref="O2">IFERROR(INDEX($G$1:$G$200,SMALL(IF($G$2:$G$201&lt;&gt;"",ROW($G$2:$G$201),9999),ROW(O1)),COLUMN(A:A)),"")</f>
        <v/>
      </c>
      <c r="P2" s="17"/>
      <c r="Q2" s="344" t="str">
        <f t="array" ref="Q2:R2">IFERROR((INDEX(L$1:O$201,SMALL(IF(MATCH($L$2:$L$201&amp;$O$2:$O$201,$L$2:$L$201&amp;$O$2:$O$201, )=ROW($L$1:$O$200),ROW($L$2:$O$201),4^8),ROW(A1)),{1,4})&amp;""),"")</f>
        <v/>
      </c>
      <c r="R2" s="344" t="str">
        <v/>
      </c>
      <c r="S2" s="17"/>
      <c r="T2" s="344" t="str">
        <f t="array" ref="T2">T(INDEX(Q:Q,MIN(IF(COUNTIF(T$1:T1,$Q$2:$Q$201),4^8,ROW($Q$2:$Q$201)))))</f>
        <v/>
      </c>
      <c r="U2" s="344" t="str">
        <f t="shared" ref="U2:AD2" ca="1" si="2">IF(U1="","",LCM(OFFSET(U$6,ROW(1:1)-1,0,COUNTIF(U$6:U$201,"&lt;&gt; ")-COUNTIF(U$6:U$201,"")),))</f>
        <v/>
      </c>
      <c r="V2" s="344" t="str">
        <f t="shared" ca="1" si="2"/>
        <v/>
      </c>
      <c r="W2" s="344" t="str">
        <f t="shared" ca="1" si="2"/>
        <v/>
      </c>
      <c r="X2" s="344" t="str">
        <f t="shared" ca="1" si="2"/>
        <v/>
      </c>
      <c r="Y2" s="344" t="str">
        <f t="shared" ca="1" si="2"/>
        <v/>
      </c>
      <c r="Z2" s="344" t="str">
        <f t="shared" ca="1" si="2"/>
        <v/>
      </c>
      <c r="AA2" s="344" t="str">
        <f t="shared" ca="1" si="2"/>
        <v/>
      </c>
      <c r="AB2" s="344" t="str">
        <f t="shared" ca="1" si="2"/>
        <v/>
      </c>
      <c r="AC2" s="344" t="str">
        <f t="shared" ca="1" si="2"/>
        <v/>
      </c>
      <c r="AD2" s="344" t="str">
        <f t="shared" ca="1" si="2"/>
        <v/>
      </c>
      <c r="AE2" s="17"/>
      <c r="AF2" s="344" t="str">
        <f>IF(地價差額試算!K16&lt;&gt;"",地價差額試算!K16,"")</f>
        <v/>
      </c>
      <c r="AG2" s="344" t="str">
        <f>IF(地價差額試算!L16&lt;&gt;"",地價差額試算!L16,"")</f>
        <v/>
      </c>
      <c r="AH2" s="344" t="str">
        <f>IF(地價差額試算!M16&lt;&gt;"",地價差額試算!M16,"")</f>
        <v/>
      </c>
      <c r="AI2" s="344" t="str">
        <f>IF(地價差額試算!N16&lt;&gt;"",地價差額試算!N16,"")</f>
        <v/>
      </c>
      <c r="AJ2" s="344" t="str">
        <f>IF(地價差額試算!O16&lt;&gt;"",地價差額試算!O16,"")</f>
        <v/>
      </c>
      <c r="AK2" s="344" t="str">
        <f>IF(地價差額試算!P16&lt;&gt;"",地價差額試算!P16,"")</f>
        <v/>
      </c>
      <c r="AL2" s="344" t="str">
        <f>IF(地價差額試算!Q16&lt;&gt;"",地價差額試算!Q16,"")</f>
        <v/>
      </c>
      <c r="AM2" s="344" t="str">
        <f>IF(AJ2="","",IF(OR(AG2="",AH2="",AK2="",AL2=""),"",ROUND(AG2*AH2*AK2/AL2,0)))</f>
        <v/>
      </c>
      <c r="AN2" s="344" t="str">
        <f t="shared" ref="AN2:AN33" si="3">IF(AF2="","",IF(OR(AG2="",AH2="",AK2="",AL2=""),"",AK2*IF(ISNA(HLOOKUP(AF2,$AZ$1:$BI$2,2,FALSE)),"",HLOOKUP(AF2,$AZ$1:$BI$2,2,FALSE))/AL2))</f>
        <v/>
      </c>
      <c r="AO2" s="344" t="str">
        <f t="shared" ref="AO2:AO33" si="4">IF(AF2="","",IF(ISNA(HLOOKUP(AF2,$AZ$1:$BI$2,2,FALSE)),"",HLOOKUP(AF2,$AZ$1:$BI$2,2,FALSE)))</f>
        <v/>
      </c>
      <c r="AP2" s="17"/>
      <c r="AQ2" s="344" t="str">
        <f t="array" ref="AQ2">IFERROR(INDEX($AF$1:$AF$200,SMALL(IF($AF$2:$AF$201&lt;&gt;"",ROW($AF$2:$AF$201),9999),ROW(AQ1)),COLUMN(A:A)),"")</f>
        <v/>
      </c>
      <c r="AR2" s="344" t="str">
        <f t="array" ref="AR2">IFERROR(INDEX($AJ$1:$AJ$200,SMALL(IF($AJ$2:$AJ$201&lt;&gt;"",ROW($AJ$2:$AJ$201),9999),ROW(AQ1)),COLUMN(A:A)),"")</f>
        <v/>
      </c>
      <c r="AS2" s="344" t="str">
        <f t="array" ref="AS2">IFERROR(INDEX($AK$1:$AK$200,SMALL(IF($AK$2:$AK$201&lt;&gt;"",ROW($AK$2:$AK$201),9999),ROW(AS1)),COLUMN(A:A)),"")</f>
        <v/>
      </c>
      <c r="AT2" s="344" t="str">
        <f t="array" ref="AT2">IFERROR(INDEX($AL$1:$AL$200,SMALL(IF($AL$2:$AL$201&lt;&gt;"",ROW($AL$2:$AL$201),9999),ROW(AT1)),COLUMN(A:A)),"")</f>
        <v/>
      </c>
      <c r="AU2" s="17"/>
      <c r="AV2" s="344" t="str">
        <f t="array" ref="AV2:AW2">IFERROR((INDEX(AQ$1:AT$201,SMALL(IF(MATCH($AQ$2:$AQ$201&amp;$AT$2:$AT$201,$AQ$2:$AQ$201&amp;$AT$2:$AT$201, )=ROW($AQ$1:$AT$200),ROW($AQ$2:$AT$201),4^8),ROW(AV1)),{1,4})&amp;""),"")</f>
        <v/>
      </c>
      <c r="AW2" s="344" t="str">
        <v/>
      </c>
      <c r="AX2" s="17"/>
      <c r="AY2" s="344" t="str">
        <f t="array" ref="AY2">T(INDEX(AV:AV,MIN(IF(COUNTIF(AY$1:AY1,$AV$2:$AV$201),4^8,ROW($AV$2:$AV$201)))))</f>
        <v/>
      </c>
      <c r="AZ2" s="344" t="str">
        <f t="shared" ref="AZ2:BI2" ca="1" si="5">IF(AZ1="","",LCM(OFFSET(AZ$6,ROW(1:1)-1,0,COUNTIF(AZ$6:AZ$201,"&lt;&gt; ")-COUNTIF(AZ$6:AZ$201,"")),))</f>
        <v/>
      </c>
      <c r="BA2" s="344" t="str">
        <f t="shared" ca="1" si="5"/>
        <v/>
      </c>
      <c r="BB2" s="344" t="str">
        <f t="shared" ca="1" si="5"/>
        <v/>
      </c>
      <c r="BC2" s="344" t="str">
        <f t="shared" ca="1" si="5"/>
        <v/>
      </c>
      <c r="BD2" s="344" t="str">
        <f t="shared" ca="1" si="5"/>
        <v/>
      </c>
      <c r="BE2" s="344" t="str">
        <f t="shared" ca="1" si="5"/>
        <v/>
      </c>
      <c r="BF2" s="344" t="str">
        <f t="shared" ca="1" si="5"/>
        <v/>
      </c>
      <c r="BG2" s="344" t="str">
        <f t="shared" ca="1" si="5"/>
        <v/>
      </c>
      <c r="BH2" s="344" t="str">
        <f t="shared" ca="1" si="5"/>
        <v/>
      </c>
      <c r="BI2" s="344" t="str">
        <f t="shared" ca="1" si="5"/>
        <v/>
      </c>
      <c r="BJ2" s="17"/>
      <c r="BK2" s="18" t="str">
        <f t="array" ref="BK2">IFERROR(INDEX($E$1:$E$200,SMALL(IF($E$2:$E$201&lt;&gt;"",ROW($E$2:$E$201),9999),ROW($A1)),COLUMN(A:A)),"")</f>
        <v/>
      </c>
      <c r="BL2" s="18" t="str">
        <f t="array" ref="BL2">IFERROR(INDEX($AJ$1:$AJ$200,SMALL(IF($AJ$2:$AJ$201&lt;&gt;"",ROW($AJ$2:$AJ$201),9999),ROW(A1)),COLUMN(A:A)),"")</f>
        <v/>
      </c>
      <c r="BM2" s="18" t="str">
        <f t="array" ref="BM2">T(INDEX($BK:$BK,MIN(IF(COUNTIF(BM$1:BM1,$BK$2:$BK$201),4^8,ROW($BK$2:$BK$201)))))</f>
        <v/>
      </c>
      <c r="BN2" s="18" t="str">
        <f t="array" ref="BN2">T(INDEX($BL:$BL,MIN(IF(COUNTIF(BN$1:BN1,$BL$2:$BL$201),4^8,ROW($BL$2:$BL$201)))))</f>
        <v/>
      </c>
      <c r="BO2" s="18" t="str">
        <f t="array" aca="1" ref="BO2" ca="1">IF(ROW(BO1)&gt;(COUNTA($BM$2:$BN$201)-COUNTIF($BM$2:$BN$201,"")),"",INDIRECT(TEXT(RIGHT(SMALL(IF($BM$2:$BN$501&lt;&gt;"",COLUMN($BM$2:$BN$501)*10001+ROW($BM$2:$BN$501)*100,999999),ROW(BO1)),4),"!R00!C00"),))</f>
        <v/>
      </c>
      <c r="BP2" s="18" t="str">
        <f t="array" aca="1" ref="BP2" ca="1">T(INDEX($BO:$BO,MIN(IF(COUNTIF(BP$1:BP1,$BO$2:$BO$201),4^8,ROW($BO$2:$BO$201)))))</f>
        <v/>
      </c>
      <c r="BU2" s="20"/>
    </row>
    <row r="3" spans="1:73">
      <c r="A3" s="344" t="str">
        <f>IF(AND(地價差額試算!A17="",$E3&lt;&gt;""),A2,IF(AND(地價差額試算!A17&lt;&gt;"",$E3&lt;&gt;""),地價差額試算!A17,""))</f>
        <v/>
      </c>
      <c r="B3" s="344" t="str">
        <f>IF(AND(地價差額試算!B17="",$E3&lt;&gt;""),B2,IF(AND(地價差額試算!B17&lt;&gt;"",$E3&lt;&gt;""),地價差額試算!B17,""))</f>
        <v/>
      </c>
      <c r="C3" s="344" t="str">
        <f>IF(AND(地價差額試算!C17="",$E3&lt;&gt;""),C2,IF(AND(地價差額試算!C17&lt;&gt;"",$E3&lt;&gt;""),地價差額試算!C17,""))</f>
        <v/>
      </c>
      <c r="D3" s="344" t="str">
        <f>IF(地價差額試算!D17&lt;&gt;"",地價差額試算!D17,"")</f>
        <v/>
      </c>
      <c r="E3" s="344" t="str">
        <f>IF(地價差額試算!E17&lt;&gt;"",地價差額試算!E17,"")</f>
        <v/>
      </c>
      <c r="F3" s="344" t="str">
        <f>IF(地價差額試算!F17&lt;&gt;"",地價差額試算!F17,"")</f>
        <v/>
      </c>
      <c r="G3" s="344" t="str">
        <f>IF(地價差額試算!G17&lt;&gt;"",地價差額試算!G17,"")</f>
        <v/>
      </c>
      <c r="H3" s="344" t="str">
        <f t="shared" ref="H3:H66" si="6">IF(E3="","",IF(OR(B3="",C3="",F3="",G3=""),"",ROUND(B3*C3*F3/G3,0)))</f>
        <v/>
      </c>
      <c r="I3" s="344" t="str">
        <f t="shared" si="0"/>
        <v/>
      </c>
      <c r="J3" s="344" t="str">
        <f t="shared" si="1"/>
        <v/>
      </c>
      <c r="K3" s="17"/>
      <c r="L3" s="344" t="str">
        <f t="array" ref="L3">IFERROR(INDEX($A$1:$A$200,SMALL(IF($A$2:$A$201&lt;&gt;"",ROW($A$2:$A$201),9999),ROW(L2)),COLUMN(A:A)),"")</f>
        <v/>
      </c>
      <c r="M3" s="344" t="str">
        <f t="array" ref="M3">IFERROR(INDEX($E$1:$E$200,SMALL(IF($E$2:$E$201&lt;&gt;"",ROW($E$2:$E$201),9999),ROW(M2)),COLUMN(A:A)),"")</f>
        <v/>
      </c>
      <c r="N3" s="344" t="str">
        <f t="array" ref="N3">IFERROR(INDEX($F$1:$F$200,SMALL(IF($F$2:$F$201&lt;&gt;"",ROW($F$2:$F$201),9999),ROW(N2)),COLUMN(A:A)),"")</f>
        <v/>
      </c>
      <c r="O3" s="344" t="str">
        <f t="array" ref="O3">IFERROR(INDEX($G$1:$G$200,SMALL(IF($G$2:$G$201&lt;&gt;"",ROW($G$2:$G$201),9999),ROW(O2)),COLUMN(A:A)),"")</f>
        <v/>
      </c>
      <c r="P3" s="17"/>
      <c r="Q3" s="344" t="str">
        <f t="array" ref="Q3:R3">IFERROR((INDEX(L$1:O$201,SMALL(IF(MATCH($L$2:$L$201&amp;$O$2:$O$201,$L$2:$L$201&amp;$O$2:$O$201, )=ROW($L$1:$O$200),ROW($L$2:$O$201),4^8),ROW(A2)),{1,4})&amp;""),"")</f>
        <v/>
      </c>
      <c r="R3" s="344" t="str">
        <v/>
      </c>
      <c r="S3" s="17"/>
      <c r="T3" s="344" t="str">
        <f t="array" ref="T3">T(INDEX(Q:Q,MIN(IF(COUNTIF(T$1:T2,$Q$2:$Q$201),4^8,ROW($Q$2:$Q$201)))))</f>
        <v/>
      </c>
      <c r="U3" s="72" t="str">
        <f>IF(U1="","",SUMIF($A$2:$A$201,U1,$I$2:$I$201))</f>
        <v/>
      </c>
      <c r="V3" s="72" t="str">
        <f t="shared" ref="V3:AD3" si="7">IF(V1="","",SUMIF($A$2:$A$201,V1,$I$2:$I$201))</f>
        <v/>
      </c>
      <c r="W3" s="72" t="str">
        <f t="shared" si="7"/>
        <v/>
      </c>
      <c r="X3" s="72" t="str">
        <f t="shared" si="7"/>
        <v/>
      </c>
      <c r="Y3" s="72" t="str">
        <f t="shared" si="7"/>
        <v/>
      </c>
      <c r="Z3" s="72" t="str">
        <f t="shared" si="7"/>
        <v/>
      </c>
      <c r="AA3" s="72" t="str">
        <f t="shared" si="7"/>
        <v/>
      </c>
      <c r="AB3" s="72" t="str">
        <f t="shared" si="7"/>
        <v/>
      </c>
      <c r="AC3" s="72" t="str">
        <f t="shared" si="7"/>
        <v/>
      </c>
      <c r="AD3" s="72" t="str">
        <f t="shared" si="7"/>
        <v/>
      </c>
      <c r="AF3" s="344" t="str">
        <f>IF(AND(地價差額試算!K17="",$AJ3&lt;&gt;""),AF2,IF(AND(地價差額試算!K17&lt;&gt;"",$AJ3&lt;&gt;""),地價差額試算!K17,""))</f>
        <v/>
      </c>
      <c r="AG3" s="344" t="str">
        <f>IF(AND(地價差額試算!L17="",$AJ3&lt;&gt;""),AG2,IF(AND(地價差額試算!L17&lt;&gt;"",$AJ3&lt;&gt;""),地價差額試算!L17,""))</f>
        <v/>
      </c>
      <c r="AH3" s="344" t="str">
        <f>IF(AND(地價差額試算!M17="",$AJ3&lt;&gt;""),AH2,IF(AND(地價差額試算!M17&lt;&gt;"",$AJ3&lt;&gt;""),地價差額試算!M17,""))</f>
        <v/>
      </c>
      <c r="AI3" s="344" t="str">
        <f>IF(地價差額試算!N17&lt;&gt;"",地價差額試算!N17,"")</f>
        <v/>
      </c>
      <c r="AJ3" s="344" t="str">
        <f>IF(地價差額試算!O17&lt;&gt;"",地價差額試算!O17,"")</f>
        <v/>
      </c>
      <c r="AK3" s="344" t="str">
        <f>IF(地價差額試算!P17&lt;&gt;"",地價差額試算!P17,"")</f>
        <v/>
      </c>
      <c r="AL3" s="344" t="str">
        <f>IF(地價差額試算!Q17&lt;&gt;"",地價差額試算!Q17,"")</f>
        <v/>
      </c>
      <c r="AM3" s="344" t="str">
        <f t="shared" ref="AM3:AM66" si="8">IF(AJ3="","",IF(OR(AG3="",AH3="",AK3="",AL3=""),"",ROUND(AG3*AH3*AK3/AL3,0)))</f>
        <v/>
      </c>
      <c r="AN3" s="344" t="str">
        <f t="shared" si="3"/>
        <v/>
      </c>
      <c r="AO3" s="344" t="str">
        <f t="shared" si="4"/>
        <v/>
      </c>
      <c r="AP3" s="17"/>
      <c r="AQ3" s="344" t="str">
        <f t="array" ref="AQ3">IFERROR(INDEX($AF$1:$AF$200,SMALL(IF($AF$2:$AF$201&lt;&gt;"",ROW($AF$2:$AF$201),9999),ROW(AQ2)),COLUMN(A:A)),"")</f>
        <v/>
      </c>
      <c r="AR3" s="344" t="str">
        <f t="array" ref="AR3">IFERROR(INDEX($AJ$1:$AJ$200,SMALL(IF($AJ$2:$AJ$201&lt;&gt;"",ROW($AJ$2:$AJ$201),9999),ROW(AQ2)),COLUMN(A:A)),"")</f>
        <v/>
      </c>
      <c r="AS3" s="344" t="str">
        <f t="array" ref="AS3">IFERROR(INDEX($AK$1:$AK$200,SMALL(IF($AK$2:$AK$201&lt;&gt;"",ROW($AK$2:$AK$201),9999),ROW(AS2)),COLUMN(A:A)),"")</f>
        <v/>
      </c>
      <c r="AT3" s="344" t="str">
        <f t="array" ref="AT3">IFERROR(INDEX($AL$1:$AL$200,SMALL(IF($AL$2:$AL$201&lt;&gt;"",ROW($AL$2:$AL$201),9999),ROW(AT2)),COLUMN(A:A)),"")</f>
        <v/>
      </c>
      <c r="AU3" s="17"/>
      <c r="AV3" s="344" t="str">
        <f t="array" ref="AV3:AW3">IFERROR((INDEX(AQ$1:AT$201,SMALL(IF(MATCH($AQ$2:$AQ$201&amp;$AT$2:$AT$201,$AQ$2:$AQ$201&amp;$AT$2:$AT$201, )=ROW($AQ$1:$AT$200),ROW($AQ$2:$AT$201),4^8),ROW(AV2)),{1,4})&amp;""),"")</f>
        <v/>
      </c>
      <c r="AW3" s="344" t="str">
        <v/>
      </c>
      <c r="AX3" s="17"/>
      <c r="AY3" s="344" t="str">
        <f t="array" ref="AY3">T(INDEX(AV:AV,MIN(IF(COUNTIF(AY$1:AY2,$AV$2:$AV$201),4^8,ROW($AV$2:$AV$201)))))</f>
        <v/>
      </c>
      <c r="AZ3" s="72" t="str">
        <f t="shared" ref="AZ3:BI3" si="9">IF(AZ1="","",SUMIF($AF$2:$AF$201,AZ1,$AN$2:$AN$201))</f>
        <v/>
      </c>
      <c r="BA3" s="72" t="str">
        <f t="shared" si="9"/>
        <v/>
      </c>
      <c r="BB3" s="72" t="str">
        <f t="shared" si="9"/>
        <v/>
      </c>
      <c r="BC3" s="72" t="str">
        <f t="shared" si="9"/>
        <v/>
      </c>
      <c r="BD3" s="72" t="str">
        <f t="shared" si="9"/>
        <v/>
      </c>
      <c r="BE3" s="72" t="str">
        <f t="shared" si="9"/>
        <v/>
      </c>
      <c r="BF3" s="72" t="str">
        <f t="shared" si="9"/>
        <v/>
      </c>
      <c r="BG3" s="72" t="str">
        <f t="shared" si="9"/>
        <v/>
      </c>
      <c r="BH3" s="72" t="str">
        <f t="shared" si="9"/>
        <v/>
      </c>
      <c r="BI3" s="72" t="str">
        <f t="shared" si="9"/>
        <v/>
      </c>
      <c r="BK3" s="18" t="str">
        <f t="array" ref="BK3">IFERROR(INDEX($E$1:$E$200,SMALL(IF($E$2:$E$201&lt;&gt;"",ROW($E$2:$E$201),9999),ROW($A2)),COLUMN(A:A)),"")</f>
        <v/>
      </c>
      <c r="BL3" s="18" t="str">
        <f t="array" ref="BL3">IFERROR(INDEX($AJ$1:$AJ$200,SMALL(IF($AJ$2:$AJ$201&lt;&gt;"",ROW($AJ$2:$AJ$201),9999),ROW(A2)),COLUMN(A:A)),"")</f>
        <v/>
      </c>
      <c r="BM3" s="18" t="str">
        <f t="array" ref="BM3">T(INDEX($BK:$BK,MIN(IF(COUNTIF(BM$1:BM2,$BK$2:$BK$201),4^8,ROW($BK$2:$BK$201)))))</f>
        <v/>
      </c>
      <c r="BN3" s="18" t="str">
        <f t="array" ref="BN3">T(INDEX($BL:$BL,MIN(IF(COUNTIF(BN$1:BN2,$BL$2:$BL$201),4^8,ROW($BL$2:$BL$201)))))</f>
        <v/>
      </c>
      <c r="BO3" s="18" t="str">
        <f t="array" aca="1" ref="BO3" ca="1">IF(ROW(BO2)&gt;(COUNTA($BM$2:$BN$201)-COUNTIF($BM$2:$BN$201,"")),"",INDIRECT(TEXT(RIGHT(SMALL(IF($BM$2:$BN$501&lt;&gt;"",COLUMN($BM$2:$BN$501)*10001+ROW($BM$2:$BN$501)*100,999999),ROW(BO2)),4),"!R00!C00"),))</f>
        <v/>
      </c>
      <c r="BP3" s="18" t="str">
        <f t="array" aca="1" ref="BP3" ca="1">T(INDEX($BO:$BO,MIN(IF(COUNTIF(BP$1:BP2,$BO$2:$BO$201),4^8,ROW($BO$2:$BO$201)))))</f>
        <v/>
      </c>
      <c r="BU3" s="21"/>
    </row>
    <row r="4" spans="1:73">
      <c r="A4" s="344" t="str">
        <f>IF(AND(地價差額試算!A18="",$E4&lt;&gt;""),A3,IF(AND(地價差額試算!A18&lt;&gt;"",$E4&lt;&gt;""),地價差額試算!A18,""))</f>
        <v/>
      </c>
      <c r="B4" s="344" t="str">
        <f>IF(AND(地價差額試算!B18="",$E4&lt;&gt;""),B3,IF(AND(地價差額試算!B18&lt;&gt;"",$E4&lt;&gt;""),地價差額試算!B18,""))</f>
        <v/>
      </c>
      <c r="C4" s="344" t="str">
        <f>IF(AND(地價差額試算!C18="",$E4&lt;&gt;""),C3,IF(AND(地價差額試算!C18&lt;&gt;"",$E4&lt;&gt;""),地價差額試算!C18,""))</f>
        <v/>
      </c>
      <c r="D4" s="344" t="str">
        <f>IF(地價差額試算!D18&lt;&gt;"",地價差額試算!D18,"")</f>
        <v/>
      </c>
      <c r="E4" s="344" t="str">
        <f>IF(地價差額試算!E18&lt;&gt;"",地價差額試算!E18,"")</f>
        <v/>
      </c>
      <c r="F4" s="344" t="str">
        <f>IF(地價差額試算!F18&lt;&gt;"",地價差額試算!F18,"")</f>
        <v/>
      </c>
      <c r="G4" s="344" t="str">
        <f>IF(地價差額試算!G18&lt;&gt;"",地價差額試算!G18,"")</f>
        <v/>
      </c>
      <c r="H4" s="344" t="str">
        <f t="shared" si="6"/>
        <v/>
      </c>
      <c r="I4" s="344" t="str">
        <f t="shared" si="0"/>
        <v/>
      </c>
      <c r="J4" s="344" t="str">
        <f t="shared" si="1"/>
        <v/>
      </c>
      <c r="K4" s="17"/>
      <c r="L4" s="344" t="str">
        <f t="array" ref="L4">IFERROR(INDEX($A$1:$A$200,SMALL(IF($A$2:$A$201&lt;&gt;"",ROW($A$2:$A$201),9999),ROW(L3)),COLUMN(A:A)),"")</f>
        <v/>
      </c>
      <c r="M4" s="344" t="str">
        <f t="array" ref="M4">IFERROR(INDEX($E$1:$E$200,SMALL(IF($E$2:$E$201&lt;&gt;"",ROW($E$2:$E$201),9999),ROW(M3)),COLUMN(A:A)),"")</f>
        <v/>
      </c>
      <c r="N4" s="344" t="str">
        <f t="array" ref="N4">IFERROR(INDEX($F$1:$F$200,SMALL(IF($F$2:$F$201&lt;&gt;"",ROW($F$2:$F$201),9999),ROW(N3)),COLUMN(A:A)),"")</f>
        <v/>
      </c>
      <c r="O4" s="344" t="str">
        <f t="array" ref="O4">IFERROR(INDEX($G$1:$G$200,SMALL(IF($G$2:$G$201&lt;&gt;"",ROW($G$2:$G$201),9999),ROW(O3)),COLUMN(A:A)),"")</f>
        <v/>
      </c>
      <c r="P4" s="17"/>
      <c r="Q4" s="344" t="str">
        <f t="array" ref="Q4:R4">IFERROR((INDEX(L$1:O$201,SMALL(IF(MATCH($L$2:$L$201&amp;$O$2:$O$201,$L$2:$L$201&amp;$O$2:$O$201, )=ROW($L$1:$O$200),ROW($L$2:$O$201),4^8),ROW(A3)),{1,4})&amp;""),"")</f>
        <v/>
      </c>
      <c r="R4" s="344" t="str">
        <v/>
      </c>
      <c r="S4" s="17"/>
      <c r="T4" s="344" t="str">
        <f t="array" ref="T4">T(INDEX(Q:Q,MIN(IF(COUNTIF(T$1:T3,$Q$2:$Q$201),4^8,ROW($Q$2:$Q$201)))))</f>
        <v/>
      </c>
      <c r="U4" s="72" t="e">
        <f t="shared" ref="U4:AD4" ca="1" si="10">IF(U2-U3=0,"","V")</f>
        <v>#VALUE!</v>
      </c>
      <c r="V4" s="72" t="e">
        <f t="shared" ca="1" si="10"/>
        <v>#VALUE!</v>
      </c>
      <c r="W4" s="72" t="e">
        <f t="shared" ca="1" si="10"/>
        <v>#VALUE!</v>
      </c>
      <c r="X4" s="72" t="e">
        <f t="shared" ca="1" si="10"/>
        <v>#VALUE!</v>
      </c>
      <c r="Y4" s="72" t="e">
        <f t="shared" ca="1" si="10"/>
        <v>#VALUE!</v>
      </c>
      <c r="Z4" s="72" t="e">
        <f t="shared" ca="1" si="10"/>
        <v>#VALUE!</v>
      </c>
      <c r="AA4" s="72" t="e">
        <f t="shared" ca="1" si="10"/>
        <v>#VALUE!</v>
      </c>
      <c r="AB4" s="72" t="e">
        <f t="shared" ca="1" si="10"/>
        <v>#VALUE!</v>
      </c>
      <c r="AC4" s="72" t="e">
        <f t="shared" ca="1" si="10"/>
        <v>#VALUE!</v>
      </c>
      <c r="AD4" s="72" t="e">
        <f t="shared" ca="1" si="10"/>
        <v>#VALUE!</v>
      </c>
      <c r="AF4" s="344" t="str">
        <f>IF(AND(地價差額試算!K18="",$AJ4&lt;&gt;""),AF3,IF(AND(地價差額試算!K18&lt;&gt;"",$AJ4&lt;&gt;""),地價差額試算!K18,""))</f>
        <v/>
      </c>
      <c r="AG4" s="344" t="str">
        <f>IF(AND(地價差額試算!L18="",$AJ4&lt;&gt;""),AG3,IF(AND(地價差額試算!L18&lt;&gt;"",$AJ4&lt;&gt;""),地價差額試算!L18,""))</f>
        <v/>
      </c>
      <c r="AH4" s="344" t="str">
        <f>IF(AND(地價差額試算!M18="",$AJ4&lt;&gt;""),AH3,IF(AND(地價差額試算!M18&lt;&gt;"",$AJ4&lt;&gt;""),地價差額試算!M18,""))</f>
        <v/>
      </c>
      <c r="AI4" s="344" t="str">
        <f>IF(地價差額試算!N18&lt;&gt;"",地價差額試算!N18,"")</f>
        <v/>
      </c>
      <c r="AJ4" s="344" t="str">
        <f>IF(地價差額試算!O18&lt;&gt;"",地價差額試算!O18,"")</f>
        <v/>
      </c>
      <c r="AK4" s="344" t="str">
        <f>IF(地價差額試算!P18&lt;&gt;"",地價差額試算!P18,"")</f>
        <v/>
      </c>
      <c r="AL4" s="344" t="str">
        <f>IF(地價差額試算!Q18&lt;&gt;"",地價差額試算!Q18,"")</f>
        <v/>
      </c>
      <c r="AM4" s="344" t="str">
        <f t="shared" si="8"/>
        <v/>
      </c>
      <c r="AN4" s="344" t="str">
        <f t="shared" si="3"/>
        <v/>
      </c>
      <c r="AO4" s="344" t="str">
        <f t="shared" si="4"/>
        <v/>
      </c>
      <c r="AP4" s="17"/>
      <c r="AQ4" s="344" t="str">
        <f t="array" ref="AQ4">IFERROR(INDEX($AF$1:$AF$200,SMALL(IF($AF$2:$AF$201&lt;&gt;"",ROW($AF$2:$AF$201),9999),ROW(AQ3)),COLUMN(A:A)),"")</f>
        <v/>
      </c>
      <c r="AR4" s="344" t="str">
        <f t="array" ref="AR4">IFERROR(INDEX($AJ$1:$AJ$200,SMALL(IF($AJ$2:$AJ$201&lt;&gt;"",ROW($AJ$2:$AJ$201),9999),ROW(AQ3)),COLUMN(A:A)),"")</f>
        <v/>
      </c>
      <c r="AS4" s="344" t="str">
        <f t="array" ref="AS4">IFERROR(INDEX($AK$1:$AK$200,SMALL(IF($AK$2:$AK$201&lt;&gt;"",ROW($AK$2:$AK$201),9999),ROW(AS3)),COLUMN(A:A)),"")</f>
        <v/>
      </c>
      <c r="AT4" s="344" t="str">
        <f t="array" ref="AT4">IFERROR(INDEX($AL$1:$AL$200,SMALL(IF($AL$2:$AL$201&lt;&gt;"",ROW($AL$2:$AL$201),9999),ROW(AT3)),COLUMN(A:A)),"")</f>
        <v/>
      </c>
      <c r="AU4" s="17"/>
      <c r="AV4" s="344" t="str">
        <f t="array" ref="AV4:AW4">IFERROR((INDEX(AQ$1:AT$201,SMALL(IF(MATCH($AQ$2:$AQ$201&amp;$AT$2:$AT$201,$AQ$2:$AQ$201&amp;$AT$2:$AT$201, )=ROW($AQ$1:$AT$200),ROW($AQ$2:$AT$201),4^8),ROW(AV3)),{1,4})&amp;""),"")</f>
        <v/>
      </c>
      <c r="AW4" s="344" t="str">
        <v/>
      </c>
      <c r="AX4" s="17"/>
      <c r="AY4" s="344" t="str">
        <f t="array" ref="AY4">T(INDEX(AV:AV,MIN(IF(COUNTIF(AY$1:AY3,$AV$2:$AV$201),4^8,ROW($AV$2:$AV$201)))))</f>
        <v/>
      </c>
      <c r="AZ4" s="72" t="e">
        <f t="shared" ref="AZ4:BI4" ca="1" si="11">IF(AZ2-AZ3=0,"","V")</f>
        <v>#VALUE!</v>
      </c>
      <c r="BA4" s="72" t="e">
        <f t="shared" ca="1" si="11"/>
        <v>#VALUE!</v>
      </c>
      <c r="BB4" s="72" t="e">
        <f t="shared" ca="1" si="11"/>
        <v>#VALUE!</v>
      </c>
      <c r="BC4" s="72" t="e">
        <f t="shared" ca="1" si="11"/>
        <v>#VALUE!</v>
      </c>
      <c r="BD4" s="72" t="e">
        <f t="shared" ca="1" si="11"/>
        <v>#VALUE!</v>
      </c>
      <c r="BE4" s="72" t="e">
        <f t="shared" ca="1" si="11"/>
        <v>#VALUE!</v>
      </c>
      <c r="BF4" s="72" t="e">
        <f t="shared" ca="1" si="11"/>
        <v>#VALUE!</v>
      </c>
      <c r="BG4" s="72" t="e">
        <f t="shared" ca="1" si="11"/>
        <v>#VALUE!</v>
      </c>
      <c r="BH4" s="72" t="e">
        <f t="shared" ca="1" si="11"/>
        <v>#VALUE!</v>
      </c>
      <c r="BI4" s="72" t="e">
        <f t="shared" ca="1" si="11"/>
        <v>#VALUE!</v>
      </c>
      <c r="BK4" s="18" t="str">
        <f t="array" ref="BK4">IFERROR(INDEX($E$1:$E$200,SMALL(IF($E$2:$E$201&lt;&gt;"",ROW($E$2:$E$201),9999),ROW($A3)),COLUMN(A:A)),"")</f>
        <v/>
      </c>
      <c r="BL4" s="18" t="str">
        <f t="array" ref="BL4">IFERROR(INDEX($AJ$1:$AJ$200,SMALL(IF($AJ$2:$AJ$201&lt;&gt;"",ROW($AJ$2:$AJ$201),9999),ROW(A3)),COLUMN(A:A)),"")</f>
        <v/>
      </c>
      <c r="BM4" s="18" t="str">
        <f t="array" ref="BM4">T(INDEX($BK:$BK,MIN(IF(COUNTIF(BM$1:BM3,$BK$2:$BK$201),4^8,ROW($BK$2:$BK$201)))))</f>
        <v/>
      </c>
      <c r="BN4" s="18" t="str">
        <f t="array" ref="BN4">T(INDEX($BL:$BL,MIN(IF(COUNTIF(BN$1:BN3,$BL$2:$BL$201),4^8,ROW($BL$2:$BL$201)))))</f>
        <v/>
      </c>
      <c r="BO4" s="18" t="str">
        <f t="array" aca="1" ref="BO4" ca="1">IF(ROW(BO3)&gt;(COUNTA($BM$2:$BN$201)-COUNTIF($BM$2:$BN$201,"")),"",INDIRECT(TEXT(RIGHT(SMALL(IF($BM$2:$BN$501&lt;&gt;"",COLUMN($BM$2:$BN$501)*10001+ROW($BM$2:$BN$501)*100,999999),ROW(BO3)),4),"!R00!C00"),))</f>
        <v/>
      </c>
      <c r="BP4" s="18" t="str">
        <f t="array" aca="1" ref="BP4" ca="1">T(INDEX($BO:$BO,MIN(IF(COUNTIF(BP$1:BP3,$BO$2:$BO$201),4^8,ROW($BO$2:$BO$201)))))</f>
        <v/>
      </c>
      <c r="BU4" s="21"/>
    </row>
    <row r="5" spans="1:73">
      <c r="A5" s="344" t="str">
        <f>IF(AND(地價差額試算!A19="",$E5&lt;&gt;""),A4,IF(AND(地價差額試算!A19&lt;&gt;"",$E5&lt;&gt;""),地價差額試算!A19,""))</f>
        <v/>
      </c>
      <c r="B5" s="344" t="str">
        <f>IF(AND(地價差額試算!B19="",$E5&lt;&gt;""),B4,IF(AND(地價差額試算!B19&lt;&gt;"",$E5&lt;&gt;""),地價差額試算!B19,""))</f>
        <v/>
      </c>
      <c r="C5" s="344" t="str">
        <f>IF(AND(地價差額試算!C19="",$E5&lt;&gt;""),C4,IF(AND(地價差額試算!C19&lt;&gt;"",$E5&lt;&gt;""),地價差額試算!C19,""))</f>
        <v/>
      </c>
      <c r="D5" s="344" t="str">
        <f>IF(地價差額試算!D19&lt;&gt;"",地價差額試算!D19,"")</f>
        <v/>
      </c>
      <c r="E5" s="344" t="str">
        <f>IF(地價差額試算!E19&lt;&gt;"",地價差額試算!E19,"")</f>
        <v/>
      </c>
      <c r="F5" s="344" t="str">
        <f>IF(地價差額試算!F19&lt;&gt;"",地價差額試算!F19,"")</f>
        <v/>
      </c>
      <c r="G5" s="344" t="str">
        <f>IF(地價差額試算!G19&lt;&gt;"",地價差額試算!G19,"")</f>
        <v/>
      </c>
      <c r="H5" s="344" t="str">
        <f t="shared" si="6"/>
        <v/>
      </c>
      <c r="I5" s="344" t="str">
        <f t="shared" si="0"/>
        <v/>
      </c>
      <c r="J5" s="344" t="str">
        <f t="shared" si="1"/>
        <v/>
      </c>
      <c r="K5" s="17"/>
      <c r="L5" s="344" t="str">
        <f t="array" ref="L5">IFERROR(INDEX($A$1:$A$200,SMALL(IF($A$2:$A$201&lt;&gt;"",ROW($A$2:$A$201),9999),ROW(L4)),COLUMN(A:A)),"")</f>
        <v/>
      </c>
      <c r="M5" s="344" t="str">
        <f t="array" ref="M5">IFERROR(INDEX($E$1:$E$200,SMALL(IF($E$2:$E$201&lt;&gt;"",ROW($E$2:$E$201),9999),ROW(M4)),COLUMN(A:A)),"")</f>
        <v/>
      </c>
      <c r="N5" s="344" t="str">
        <f t="array" ref="N5">IFERROR(INDEX($F$1:$F$200,SMALL(IF($F$2:$F$201&lt;&gt;"",ROW($F$2:$F$201),9999),ROW(N4)),COLUMN(A:A)),"")</f>
        <v/>
      </c>
      <c r="O5" s="344" t="str">
        <f t="array" ref="O5">IFERROR(INDEX($G$1:$G$200,SMALL(IF($G$2:$G$201&lt;&gt;"",ROW($G$2:$G$201),9999),ROW(O4)),COLUMN(A:A)),"")</f>
        <v/>
      </c>
      <c r="P5" s="17"/>
      <c r="Q5" s="344" t="str">
        <f t="array" ref="Q5:R5">IFERROR((INDEX(L$1:O$201,SMALL(IF(MATCH($L$2:$L$201&amp;$O$2:$O$201,$L$2:$L$201&amp;$O$2:$O$201, )=ROW($L$1:$O$200),ROW($L$2:$O$201),4^8),ROW(A4)),{1,4})&amp;""),"")</f>
        <v/>
      </c>
      <c r="R5" s="344" t="str">
        <v/>
      </c>
      <c r="S5" s="17"/>
      <c r="T5" s="344" t="str">
        <f t="array" ref="T5">T(INDEX(Q:Q,MIN(IF(COUNTIF(T$1:T4,$Q$2:$Q$201),4^8,ROW($Q$2:$Q$201)))))</f>
        <v/>
      </c>
      <c r="U5" s="345" t="s">
        <v>11</v>
      </c>
      <c r="V5" s="345" t="s">
        <v>11</v>
      </c>
      <c r="W5" s="345" t="s">
        <v>11</v>
      </c>
      <c r="X5" s="345" t="s">
        <v>11</v>
      </c>
      <c r="Y5" s="345" t="s">
        <v>11</v>
      </c>
      <c r="Z5" s="345" t="s">
        <v>11</v>
      </c>
      <c r="AA5" s="345" t="s">
        <v>11</v>
      </c>
      <c r="AB5" s="345" t="s">
        <v>11</v>
      </c>
      <c r="AC5" s="345" t="s">
        <v>11</v>
      </c>
      <c r="AD5" s="345" t="s">
        <v>11</v>
      </c>
      <c r="AE5" s="22"/>
      <c r="AF5" s="344" t="str">
        <f>IF(AND(地價差額試算!K19="",$AJ5&lt;&gt;""),AF4,IF(AND(地價差額試算!K19&lt;&gt;"",$AJ5&lt;&gt;""),地價差額試算!K19,""))</f>
        <v/>
      </c>
      <c r="AG5" s="344" t="str">
        <f>IF(AND(地價差額試算!L19="",$AJ5&lt;&gt;""),AG4,IF(AND(地價差額試算!L19&lt;&gt;"",$AJ5&lt;&gt;""),地價差額試算!L19,""))</f>
        <v/>
      </c>
      <c r="AH5" s="344" t="str">
        <f>IF(AND(地價差額試算!M19="",$AJ5&lt;&gt;""),AH4,IF(AND(地價差額試算!M19&lt;&gt;"",$AJ5&lt;&gt;""),地價差額試算!M19,""))</f>
        <v/>
      </c>
      <c r="AI5" s="344" t="str">
        <f>IF(地價差額試算!N19&lt;&gt;"",地價差額試算!N19,"")</f>
        <v/>
      </c>
      <c r="AJ5" s="344" t="str">
        <f>IF(地價差額試算!O19&lt;&gt;"",地價差額試算!O19,"")</f>
        <v/>
      </c>
      <c r="AK5" s="344" t="str">
        <f>IF(地價差額試算!P19&lt;&gt;"",地價差額試算!P19,"")</f>
        <v/>
      </c>
      <c r="AL5" s="344" t="str">
        <f>IF(地價差額試算!Q19&lt;&gt;"",地價差額試算!Q19,"")</f>
        <v/>
      </c>
      <c r="AM5" s="344" t="str">
        <f t="shared" si="8"/>
        <v/>
      </c>
      <c r="AN5" s="344" t="str">
        <f t="shared" si="3"/>
        <v/>
      </c>
      <c r="AO5" s="344" t="str">
        <f t="shared" si="4"/>
        <v/>
      </c>
      <c r="AP5" s="17"/>
      <c r="AQ5" s="344" t="str">
        <f t="array" ref="AQ5">IFERROR(INDEX($AF$1:$AF$200,SMALL(IF($AF$2:$AF$201&lt;&gt;"",ROW($AF$2:$AF$201),9999),ROW(AQ4)),COLUMN(A:A)),"")</f>
        <v/>
      </c>
      <c r="AR5" s="344" t="str">
        <f t="array" ref="AR5">IFERROR(INDEX($AJ$1:$AJ$200,SMALL(IF($AJ$2:$AJ$201&lt;&gt;"",ROW($AJ$2:$AJ$201),9999),ROW(AQ4)),COLUMN(A:A)),"")</f>
        <v/>
      </c>
      <c r="AS5" s="344" t="str">
        <f t="array" ref="AS5">IFERROR(INDEX($AK$1:$AK$200,SMALL(IF($AK$2:$AK$201&lt;&gt;"",ROW($AK$2:$AK$201),9999),ROW(AS4)),COLUMN(A:A)),"")</f>
        <v/>
      </c>
      <c r="AT5" s="344" t="str">
        <f t="array" ref="AT5">IFERROR(INDEX($AL$1:$AL$200,SMALL(IF($AL$2:$AL$201&lt;&gt;"",ROW($AL$2:$AL$201),9999),ROW(AT4)),COLUMN(A:A)),"")</f>
        <v/>
      </c>
      <c r="AU5" s="17"/>
      <c r="AV5" s="344" t="str">
        <f t="array" ref="AV5:AW5">IFERROR((INDEX(AQ$1:AT$201,SMALL(IF(MATCH($AQ$2:$AQ$201&amp;$AT$2:$AT$201,$AQ$2:$AQ$201&amp;$AT$2:$AT$201, )=ROW($AQ$1:$AT$200),ROW($AQ$2:$AT$201),4^8),ROW(AV4)),{1,4})&amp;""),"")</f>
        <v/>
      </c>
      <c r="AW5" s="344" t="str">
        <v/>
      </c>
      <c r="AX5" s="17"/>
      <c r="AY5" s="344" t="str">
        <f t="array" ref="AY5">T(INDEX(AV:AV,MIN(IF(COUNTIF(AY$1:AY4,$AV$2:$AV$201),4^8,ROW($AV$2:$AV$201)))))</f>
        <v/>
      </c>
      <c r="AZ5" s="345" t="s">
        <v>11</v>
      </c>
      <c r="BA5" s="345" t="s">
        <v>11</v>
      </c>
      <c r="BB5" s="345" t="s">
        <v>11</v>
      </c>
      <c r="BC5" s="345" t="s">
        <v>11</v>
      </c>
      <c r="BD5" s="345" t="s">
        <v>11</v>
      </c>
      <c r="BE5" s="345" t="s">
        <v>11</v>
      </c>
      <c r="BF5" s="345" t="s">
        <v>11</v>
      </c>
      <c r="BG5" s="345" t="s">
        <v>11</v>
      </c>
      <c r="BH5" s="345" t="s">
        <v>11</v>
      </c>
      <c r="BI5" s="345" t="s">
        <v>11</v>
      </c>
      <c r="BJ5" s="22"/>
      <c r="BK5" s="18" t="str">
        <f t="array" ref="BK5">IFERROR(INDEX($E$1:$E$200,SMALL(IF($E$2:$E$201&lt;&gt;"",ROW($E$2:$E$201),9999),ROW($A4)),COLUMN(A:A)),"")</f>
        <v/>
      </c>
      <c r="BL5" s="18" t="str">
        <f t="array" ref="BL5">IFERROR(INDEX($AJ$1:$AJ$200,SMALL(IF($AJ$2:$AJ$201&lt;&gt;"",ROW($AJ$2:$AJ$201),9999),ROW(A4)),COLUMN(A:A)),"")</f>
        <v/>
      </c>
      <c r="BM5" s="18" t="str">
        <f t="array" ref="BM5">T(INDEX($BK:$BK,MIN(IF(COUNTIF(BM$1:BM4,$BK$2:$BK$201),4^8,ROW($BK$2:$BK$201)))))</f>
        <v/>
      </c>
      <c r="BN5" s="18" t="str">
        <f t="array" ref="BN5">T(INDEX($BL:$BL,MIN(IF(COUNTIF(BN$1:BN4,$BL$2:$BL$201),4^8,ROW($BL$2:$BL$201)))))</f>
        <v/>
      </c>
      <c r="BO5" s="18" t="str">
        <f t="array" aca="1" ref="BO5" ca="1">IF(ROW(BO4)&gt;(COUNTA($BM$2:$BN$201)-COUNTIF($BM$2:$BN$201,"")),"",INDIRECT(TEXT(RIGHT(SMALL(IF($BM$2:$BN$501&lt;&gt;"",COLUMN($BM$2:$BN$501)*10001+ROW($BM$2:$BN$501)*100,999999),ROW(BO4)),4),"!R00!C00"),))</f>
        <v/>
      </c>
      <c r="BP5" s="18" t="str">
        <f t="array" aca="1" ref="BP5" ca="1">T(INDEX($BO:$BO,MIN(IF(COUNTIF(BP$1:BP4,$BO$2:$BO$201),4^8,ROW($BO$2:$BO$201)))))</f>
        <v/>
      </c>
      <c r="BU5" s="21"/>
    </row>
    <row r="6" spans="1:73">
      <c r="A6" s="344" t="str">
        <f>IF(AND(地價差額試算!A20="",$E6&lt;&gt;""),A5,IF(AND(地價差額試算!A20&lt;&gt;"",$E6&lt;&gt;""),地價差額試算!A20,""))</f>
        <v/>
      </c>
      <c r="B6" s="344" t="str">
        <f>IF(AND(地價差額試算!B20="",$E6&lt;&gt;""),B5,IF(AND(地價差額試算!B20&lt;&gt;"",$E6&lt;&gt;""),地價差額試算!B20,""))</f>
        <v/>
      </c>
      <c r="C6" s="344" t="str">
        <f>IF(AND(地價差額試算!C20="",$E6&lt;&gt;""),C5,IF(AND(地價差額試算!C20&lt;&gt;"",$E6&lt;&gt;""),地價差額試算!C20,""))</f>
        <v/>
      </c>
      <c r="D6" s="344" t="str">
        <f>IF(地價差額試算!D20&lt;&gt;"",地價差額試算!D20,"")</f>
        <v/>
      </c>
      <c r="E6" s="344" t="str">
        <f>IF(地價差額試算!E20&lt;&gt;"",地價差額試算!E20,"")</f>
        <v/>
      </c>
      <c r="F6" s="344" t="str">
        <f>IF(地價差額試算!F20&lt;&gt;"",地價差額試算!F20,"")</f>
        <v/>
      </c>
      <c r="G6" s="344" t="str">
        <f>IF(地價差額試算!G20&lt;&gt;"",地價差額試算!G20,"")</f>
        <v/>
      </c>
      <c r="H6" s="344" t="str">
        <f t="shared" si="6"/>
        <v/>
      </c>
      <c r="I6" s="344" t="str">
        <f t="shared" si="0"/>
        <v/>
      </c>
      <c r="J6" s="344" t="str">
        <f t="shared" si="1"/>
        <v/>
      </c>
      <c r="K6" s="17"/>
      <c r="L6" s="344" t="str">
        <f t="array" ref="L6">IFERROR(INDEX($A$1:$A$200,SMALL(IF($A$2:$A$201&lt;&gt;"",ROW($A$2:$A$201),9999),ROW(L5)),COLUMN(A:A)),"")</f>
        <v/>
      </c>
      <c r="M6" s="344" t="str">
        <f t="array" ref="M6">IFERROR(INDEX($E$1:$E$200,SMALL(IF($E$2:$E$201&lt;&gt;"",ROW($E$2:$E$201),9999),ROW(M5)),COLUMN(A:A)),"")</f>
        <v/>
      </c>
      <c r="N6" s="344" t="str">
        <f t="array" ref="N6">IFERROR(INDEX($F$1:$F$200,SMALL(IF($F$2:$F$201&lt;&gt;"",ROW($F$2:$F$201),9999),ROW(N5)),COLUMN(A:A)),"")</f>
        <v/>
      </c>
      <c r="O6" s="344" t="str">
        <f t="array" ref="O6">IFERROR(INDEX($G$1:$G$200,SMALL(IF($G$2:$G$201&lt;&gt;"",ROW($G$2:$G$201),9999),ROW(O5)),COLUMN(A:A)),"")</f>
        <v/>
      </c>
      <c r="P6" s="17"/>
      <c r="Q6" s="344" t="str">
        <f t="array" ref="Q6:R6">IFERROR((INDEX(L$1:O$201,SMALL(IF(MATCH($L$2:$L$201&amp;$O$2:$O$201,$L$2:$L$201&amp;$O$2:$O$201, )=ROW($L$1:$O$200),ROW($L$2:$O$201),4^8),ROW(A5)),{1,4})&amp;""),"")</f>
        <v/>
      </c>
      <c r="R6" s="344" t="str">
        <v/>
      </c>
      <c r="S6" s="17"/>
      <c r="T6" s="344" t="str">
        <f t="array" ref="T6">T(INDEX(Q:Q,MIN(IF(COUNTIF(T$1:T5,$Q$2:$Q$201),4^8,ROW($Q$2:$Q$201)))))</f>
        <v/>
      </c>
      <c r="U6" s="344" t="str">
        <f t="shared" ref="U6:AD6" ca="1" si="12">IFERROR(OFFSET($R$1,SUMPRODUCT(SMALL(($Q$2:$Q$201=U$1)*ROW($Q$2:$Q$201),ROW(1:1)+COUNTA($Q$2:$Q$201)-SUM(1*($Q$2:$Q$201=U$1))))-1,),"")</f>
        <v/>
      </c>
      <c r="V6" s="344" t="str">
        <f t="shared" ca="1" si="12"/>
        <v/>
      </c>
      <c r="W6" s="344" t="str">
        <f t="shared" ca="1" si="12"/>
        <v/>
      </c>
      <c r="X6" s="344" t="str">
        <f t="shared" ca="1" si="12"/>
        <v/>
      </c>
      <c r="Y6" s="344" t="str">
        <f t="shared" ca="1" si="12"/>
        <v/>
      </c>
      <c r="Z6" s="344" t="str">
        <f t="shared" ca="1" si="12"/>
        <v/>
      </c>
      <c r="AA6" s="344" t="str">
        <f t="shared" ca="1" si="12"/>
        <v/>
      </c>
      <c r="AB6" s="344" t="str">
        <f t="shared" ca="1" si="12"/>
        <v/>
      </c>
      <c r="AC6" s="344" t="str">
        <f t="shared" ca="1" si="12"/>
        <v/>
      </c>
      <c r="AD6" s="344" t="str">
        <f t="shared" ca="1" si="12"/>
        <v/>
      </c>
      <c r="AE6" s="17"/>
      <c r="AF6" s="344" t="str">
        <f>IF(AND(地價差額試算!K20="",$AJ6&lt;&gt;""),AF5,IF(AND(地價差額試算!K20&lt;&gt;"",$AJ6&lt;&gt;""),地價差額試算!K20,""))</f>
        <v/>
      </c>
      <c r="AG6" s="344" t="str">
        <f>IF(AND(地價差額試算!L20="",$AJ6&lt;&gt;""),AG5,IF(AND(地價差額試算!L20&lt;&gt;"",$AJ6&lt;&gt;""),地價差額試算!L20,""))</f>
        <v/>
      </c>
      <c r="AH6" s="344" t="str">
        <f>IF(AND(地價差額試算!M20="",$AJ6&lt;&gt;""),AH5,IF(AND(地價差額試算!M20&lt;&gt;"",$AJ6&lt;&gt;""),地價差額試算!M20,""))</f>
        <v/>
      </c>
      <c r="AI6" s="344" t="str">
        <f>IF(地價差額試算!N20&lt;&gt;"",地價差額試算!N20,"")</f>
        <v/>
      </c>
      <c r="AJ6" s="344" t="str">
        <f>IF(地價差額試算!O20&lt;&gt;"",地價差額試算!O20,"")</f>
        <v/>
      </c>
      <c r="AK6" s="344" t="str">
        <f>IF(地價差額試算!P20&lt;&gt;"",地價差額試算!P20,"")</f>
        <v/>
      </c>
      <c r="AL6" s="344" t="str">
        <f>IF(地價差額試算!Q20&lt;&gt;"",地價差額試算!Q20,"")</f>
        <v/>
      </c>
      <c r="AM6" s="344" t="str">
        <f t="shared" si="8"/>
        <v/>
      </c>
      <c r="AN6" s="344" t="str">
        <f t="shared" si="3"/>
        <v/>
      </c>
      <c r="AO6" s="344" t="str">
        <f t="shared" si="4"/>
        <v/>
      </c>
      <c r="AP6" s="17"/>
      <c r="AQ6" s="344" t="str">
        <f t="array" ref="AQ6">IFERROR(INDEX($AF$1:$AF$200,SMALL(IF($AF$2:$AF$201&lt;&gt;"",ROW($AF$2:$AF$201),9999),ROW(AQ5)),COLUMN(A:A)),"")</f>
        <v/>
      </c>
      <c r="AR6" s="344" t="str">
        <f t="array" ref="AR6">IFERROR(INDEX($AJ$1:$AJ$200,SMALL(IF($AJ$2:$AJ$201&lt;&gt;"",ROW($AJ$2:$AJ$201),9999),ROW(AQ5)),COLUMN(A:A)),"")</f>
        <v/>
      </c>
      <c r="AS6" s="344" t="str">
        <f t="array" ref="AS6">IFERROR(INDEX($AK$1:$AK$200,SMALL(IF($AK$2:$AK$201&lt;&gt;"",ROW($AK$2:$AK$201),9999),ROW(AS5)),COLUMN(A:A)),"")</f>
        <v/>
      </c>
      <c r="AT6" s="344" t="str">
        <f t="array" ref="AT6">IFERROR(INDEX($AL$1:$AL$200,SMALL(IF($AL$2:$AL$201&lt;&gt;"",ROW($AL$2:$AL$201),9999),ROW(AT5)),COLUMN(A:A)),"")</f>
        <v/>
      </c>
      <c r="AU6" s="17"/>
      <c r="AV6" s="344" t="str">
        <f t="array" ref="AV6:AW6">IFERROR((INDEX(AQ$1:AT$201,SMALL(IF(MATCH($AQ$2:$AQ$201&amp;$AT$2:$AT$201,$AQ$2:$AQ$201&amp;$AT$2:$AT$201, )=ROW($AQ$1:$AT$200),ROW($AQ$2:$AT$201),4^8),ROW(AV5)),{1,4})&amp;""),"")</f>
        <v/>
      </c>
      <c r="AW6" s="344" t="str">
        <v/>
      </c>
      <c r="AX6" s="17"/>
      <c r="AY6" s="344" t="str">
        <f t="array" ref="AY6">T(INDEX(AV:AV,MIN(IF(COUNTIF(AY$1:AY5,$AV$2:$AV$201),4^8,ROW($AV$2:$AV$201)))))</f>
        <v/>
      </c>
      <c r="AZ6" s="344" t="str">
        <f t="shared" ref="AZ6:BI6" ca="1" si="13">IFERROR(OFFSET($AW$1,SUMPRODUCT(SMALL(($AV$2:$AV$201=AZ$1)*ROW($AV$2:$AV$201),ROW(1:1)+COUNTA($AV$2:$AV$201)-SUM(1*($AV$2:$AV$201=AZ$1))))-1,),"")</f>
        <v/>
      </c>
      <c r="BA6" s="344" t="str">
        <f t="shared" ca="1" si="13"/>
        <v/>
      </c>
      <c r="BB6" s="344" t="str">
        <f t="shared" ca="1" si="13"/>
        <v/>
      </c>
      <c r="BC6" s="344" t="str">
        <f t="shared" ca="1" si="13"/>
        <v/>
      </c>
      <c r="BD6" s="344" t="str">
        <f t="shared" ca="1" si="13"/>
        <v/>
      </c>
      <c r="BE6" s="344" t="str">
        <f t="shared" ca="1" si="13"/>
        <v/>
      </c>
      <c r="BF6" s="344" t="str">
        <f t="shared" ca="1" si="13"/>
        <v/>
      </c>
      <c r="BG6" s="344" t="str">
        <f t="shared" ca="1" si="13"/>
        <v/>
      </c>
      <c r="BH6" s="344" t="str">
        <f t="shared" ca="1" si="13"/>
        <v/>
      </c>
      <c r="BI6" s="344" t="str">
        <f t="shared" ca="1" si="13"/>
        <v/>
      </c>
      <c r="BJ6" s="17"/>
      <c r="BK6" s="18" t="str">
        <f t="array" ref="BK6">IFERROR(INDEX($E$1:$E$200,SMALL(IF($E$2:$E$201&lt;&gt;"",ROW($E$2:$E$201),9999),ROW($A5)),COLUMN(A:A)),"")</f>
        <v/>
      </c>
      <c r="BL6" s="18" t="str">
        <f t="array" ref="BL6">IFERROR(INDEX($AJ$1:$AJ$200,SMALL(IF($AJ$2:$AJ$201&lt;&gt;"",ROW($AJ$2:$AJ$201),9999),ROW(A5)),COLUMN(A:A)),"")</f>
        <v/>
      </c>
      <c r="BM6" s="18" t="str">
        <f t="array" ref="BM6">T(INDEX($BK:$BK,MIN(IF(COUNTIF(BM$1:BM5,$BK$2:$BK$201),4^8,ROW($BK$2:$BK$201)))))</f>
        <v/>
      </c>
      <c r="BN6" s="18" t="str">
        <f t="array" ref="BN6">T(INDEX($BL:$BL,MIN(IF(COUNTIF(BN$1:BN5,$BL$2:$BL$201),4^8,ROW($BL$2:$BL$201)))))</f>
        <v/>
      </c>
      <c r="BO6" s="18" t="str">
        <f t="array" aca="1" ref="BO6" ca="1">IF(ROW(BO5)&gt;(COUNTA($BM$2:$BN$201)-COUNTIF($BM$2:$BN$201,"")),"",INDIRECT(TEXT(RIGHT(SMALL(IF($BM$2:$BN$501&lt;&gt;"",COLUMN($BM$2:$BN$501)*10001+ROW($BM$2:$BN$501)*100,999999),ROW(BO5)),4),"!R00!C00"),))</f>
        <v/>
      </c>
      <c r="BP6" s="18" t="str">
        <f t="array" aca="1" ref="BP6" ca="1">T(INDEX($BO:$BO,MIN(IF(COUNTIF(BP$1:BP5,$BO$2:$BO$201),4^8,ROW($BO$2:$BO$201)))))</f>
        <v/>
      </c>
      <c r="BU6" s="21"/>
    </row>
    <row r="7" spans="1:73">
      <c r="A7" s="344" t="str">
        <f>IF(AND(地價差額試算!A21="",$E7&lt;&gt;""),A6,IF(AND(地價差額試算!A21&lt;&gt;"",$E7&lt;&gt;""),地價差額試算!A21,""))</f>
        <v/>
      </c>
      <c r="B7" s="344" t="str">
        <f>IF(AND(地價差額試算!B21="",$E7&lt;&gt;""),B6,IF(AND(地價差額試算!B21&lt;&gt;"",$E7&lt;&gt;""),地價差額試算!B21,""))</f>
        <v/>
      </c>
      <c r="C7" s="344" t="str">
        <f>IF(AND(地價差額試算!C21="",$E7&lt;&gt;""),C6,IF(AND(地價差額試算!C21&lt;&gt;"",$E7&lt;&gt;""),地價差額試算!C21,""))</f>
        <v/>
      </c>
      <c r="D7" s="344" t="str">
        <f>IF(地價差額試算!D21&lt;&gt;"",地價差額試算!D21,"")</f>
        <v/>
      </c>
      <c r="E7" s="344" t="str">
        <f>IF(地價差額試算!E21&lt;&gt;"",地價差額試算!E21,"")</f>
        <v/>
      </c>
      <c r="F7" s="344" t="str">
        <f>IF(地價差額試算!F21&lt;&gt;"",地價差額試算!F21,"")</f>
        <v/>
      </c>
      <c r="G7" s="344" t="str">
        <f>IF(地價差額試算!G21&lt;&gt;"",地價差額試算!G21,"")</f>
        <v/>
      </c>
      <c r="H7" s="344" t="str">
        <f t="shared" si="6"/>
        <v/>
      </c>
      <c r="I7" s="344" t="str">
        <f t="shared" si="0"/>
        <v/>
      </c>
      <c r="J7" s="344" t="str">
        <f t="shared" si="1"/>
        <v/>
      </c>
      <c r="K7" s="17"/>
      <c r="L7" s="344" t="str">
        <f t="array" ref="L7">IFERROR(INDEX($A$1:$A$200,SMALL(IF($A$2:$A$201&lt;&gt;"",ROW($A$2:$A$201),9999),ROW(L6)),COLUMN(A:A)),"")</f>
        <v/>
      </c>
      <c r="M7" s="344" t="str">
        <f t="array" ref="M7">IFERROR(INDEX($E$1:$E$200,SMALL(IF($E$2:$E$201&lt;&gt;"",ROW($E$2:$E$201),9999),ROW(M6)),COLUMN(A:A)),"")</f>
        <v/>
      </c>
      <c r="N7" s="344" t="str">
        <f t="array" ref="N7">IFERROR(INDEX($F$1:$F$200,SMALL(IF($F$2:$F$201&lt;&gt;"",ROW($F$2:$F$201),9999),ROW(N6)),COLUMN(A:A)),"")</f>
        <v/>
      </c>
      <c r="O7" s="344" t="str">
        <f t="array" ref="O7">IFERROR(INDEX($G$1:$G$200,SMALL(IF($G$2:$G$201&lt;&gt;"",ROW($G$2:$G$201),9999),ROW(O6)),COLUMN(A:A)),"")</f>
        <v/>
      </c>
      <c r="P7" s="17"/>
      <c r="Q7" s="344" t="str">
        <f t="array" ref="Q7:R7">IFERROR((INDEX(L$1:O$201,SMALL(IF(MATCH($L$2:$L$201&amp;$O$2:$O$201,$L$2:$L$201&amp;$O$2:$O$201, )=ROW($L$1:$O$200),ROW($L$2:$O$201),4^8),ROW(A6)),{1,4})&amp;""),"")</f>
        <v/>
      </c>
      <c r="R7" s="344" t="str">
        <v/>
      </c>
      <c r="S7" s="17"/>
      <c r="T7" s="344" t="str">
        <f t="array" ref="T7">T(INDEX(Q:Q,MIN(IF(COUNTIF(T$1:T6,$Q$2:$Q$201),4^8,ROW($Q$2:$Q$201)))))</f>
        <v/>
      </c>
      <c r="U7" s="344" t="str">
        <f t="shared" ref="U7:AD7" ca="1" si="14">IFERROR(OFFSET($R$1,SUMPRODUCT(SMALL(($Q$2:$Q$201=U$1)*ROW($Q$2:$Q$201),ROW(2:2)+COUNTA($Q$2:$Q$201)-SUM(1*($Q$2:$Q$201=U$1))))-1,),"")</f>
        <v/>
      </c>
      <c r="V7" s="344" t="str">
        <f t="shared" ca="1" si="14"/>
        <v/>
      </c>
      <c r="W7" s="344" t="str">
        <f t="shared" ca="1" si="14"/>
        <v/>
      </c>
      <c r="X7" s="344" t="str">
        <f t="shared" ca="1" si="14"/>
        <v/>
      </c>
      <c r="Y7" s="344" t="str">
        <f t="shared" ca="1" si="14"/>
        <v/>
      </c>
      <c r="Z7" s="344" t="str">
        <f t="shared" ca="1" si="14"/>
        <v/>
      </c>
      <c r="AA7" s="344" t="str">
        <f t="shared" ca="1" si="14"/>
        <v/>
      </c>
      <c r="AB7" s="344" t="str">
        <f t="shared" ca="1" si="14"/>
        <v/>
      </c>
      <c r="AC7" s="344" t="str">
        <f t="shared" ca="1" si="14"/>
        <v/>
      </c>
      <c r="AD7" s="344" t="str">
        <f t="shared" ca="1" si="14"/>
        <v/>
      </c>
      <c r="AE7" s="17"/>
      <c r="AF7" s="344" t="str">
        <f>IF(AND(地價差額試算!K21="",$AJ7&lt;&gt;""),AF6,IF(AND(地價差額試算!K21&lt;&gt;"",$AJ7&lt;&gt;""),地價差額試算!K21,""))</f>
        <v/>
      </c>
      <c r="AG7" s="344" t="str">
        <f>IF(AND(地價差額試算!L21="",$AJ7&lt;&gt;""),AG6,IF(AND(地價差額試算!L21&lt;&gt;"",$AJ7&lt;&gt;""),地價差額試算!L21,""))</f>
        <v/>
      </c>
      <c r="AH7" s="344" t="str">
        <f>IF(AND(地價差額試算!M21="",$AJ7&lt;&gt;""),AH6,IF(AND(地價差額試算!M21&lt;&gt;"",$AJ7&lt;&gt;""),地價差額試算!M21,""))</f>
        <v/>
      </c>
      <c r="AI7" s="344" t="str">
        <f>IF(地價差額試算!N21&lt;&gt;"",地價差額試算!N21,"")</f>
        <v/>
      </c>
      <c r="AJ7" s="344" t="str">
        <f>IF(地價差額試算!O21&lt;&gt;"",地價差額試算!O21,"")</f>
        <v/>
      </c>
      <c r="AK7" s="344" t="str">
        <f>IF(地價差額試算!P21&lt;&gt;"",地價差額試算!P21,"")</f>
        <v/>
      </c>
      <c r="AL7" s="344" t="str">
        <f>IF(地價差額試算!Q21&lt;&gt;"",地價差額試算!Q21,"")</f>
        <v/>
      </c>
      <c r="AM7" s="344" t="str">
        <f t="shared" si="8"/>
        <v/>
      </c>
      <c r="AN7" s="344" t="str">
        <f t="shared" si="3"/>
        <v/>
      </c>
      <c r="AO7" s="344" t="str">
        <f t="shared" si="4"/>
        <v/>
      </c>
      <c r="AP7" s="17"/>
      <c r="AQ7" s="344" t="str">
        <f t="array" ref="AQ7">IFERROR(INDEX($AF$1:$AF$200,SMALL(IF($AF$2:$AF$201&lt;&gt;"",ROW($AF$2:$AF$201),9999),ROW(AQ6)),COLUMN(A:A)),"")</f>
        <v/>
      </c>
      <c r="AR7" s="344" t="str">
        <f t="array" ref="AR7">IFERROR(INDEX($AJ$1:$AJ$200,SMALL(IF($AJ$2:$AJ$201&lt;&gt;"",ROW($AJ$2:$AJ$201),9999),ROW(AQ6)),COLUMN(A:A)),"")</f>
        <v/>
      </c>
      <c r="AS7" s="344" t="str">
        <f t="array" ref="AS7">IFERROR(INDEX($AK$1:$AK$200,SMALL(IF($AK$2:$AK$201&lt;&gt;"",ROW($AK$2:$AK$201),9999),ROW(AS6)),COLUMN(A:A)),"")</f>
        <v/>
      </c>
      <c r="AT7" s="344" t="str">
        <f t="array" ref="AT7">IFERROR(INDEX($AL$1:$AL$200,SMALL(IF($AL$2:$AL$201&lt;&gt;"",ROW($AL$2:$AL$201),9999),ROW(AT6)),COLUMN(A:A)),"")</f>
        <v/>
      </c>
      <c r="AU7" s="17"/>
      <c r="AV7" s="344" t="str">
        <f t="array" ref="AV7:AW7">IFERROR((INDEX(AQ$1:AT$201,SMALL(IF(MATCH($AQ$2:$AQ$201&amp;$AT$2:$AT$201,$AQ$2:$AQ$201&amp;$AT$2:$AT$201, )=ROW($AQ$1:$AT$200),ROW($AQ$2:$AT$201),4^8),ROW(AV6)),{1,4})&amp;""),"")</f>
        <v/>
      </c>
      <c r="AW7" s="344" t="str">
        <v/>
      </c>
      <c r="AX7" s="17"/>
      <c r="AY7" s="344" t="str">
        <f t="array" ref="AY7">T(INDEX(AV:AV,MIN(IF(COUNTIF(AY$1:AY6,$AV$2:$AV$201),4^8,ROW($AV$2:$AV$201)))))</f>
        <v/>
      </c>
      <c r="AZ7" s="344" t="str">
        <f t="shared" ref="AZ7:BI7" ca="1" si="15">IFERROR(OFFSET($AW$1,SUMPRODUCT(SMALL(($AV$2:$AV$201=AZ$1)*ROW($AV$2:$AV$201),ROW(2:2)+COUNTA($AV$2:$AV$201)-SUM(1*($AV$2:$AV$201=AZ$1))))-1,),"")</f>
        <v/>
      </c>
      <c r="BA7" s="344" t="str">
        <f t="shared" ca="1" si="15"/>
        <v/>
      </c>
      <c r="BB7" s="344" t="str">
        <f t="shared" ca="1" si="15"/>
        <v/>
      </c>
      <c r="BC7" s="344" t="str">
        <f t="shared" ca="1" si="15"/>
        <v/>
      </c>
      <c r="BD7" s="344" t="str">
        <f t="shared" ca="1" si="15"/>
        <v/>
      </c>
      <c r="BE7" s="344" t="str">
        <f t="shared" ca="1" si="15"/>
        <v/>
      </c>
      <c r="BF7" s="344" t="str">
        <f t="shared" ca="1" si="15"/>
        <v/>
      </c>
      <c r="BG7" s="344" t="str">
        <f t="shared" ca="1" si="15"/>
        <v/>
      </c>
      <c r="BH7" s="344" t="str">
        <f t="shared" ca="1" si="15"/>
        <v/>
      </c>
      <c r="BI7" s="344" t="str">
        <f t="shared" ca="1" si="15"/>
        <v/>
      </c>
      <c r="BJ7" s="17"/>
      <c r="BK7" s="18" t="str">
        <f t="array" ref="BK7">IFERROR(INDEX($E$1:$E$200,SMALL(IF($E$2:$E$201&lt;&gt;"",ROW($E$2:$E$201),9999),ROW($A6)),COLUMN(A:A)),"")</f>
        <v/>
      </c>
      <c r="BL7" s="18" t="str">
        <f t="array" ref="BL7">IFERROR(INDEX($AJ$1:$AJ$200,SMALL(IF($AJ$2:$AJ$201&lt;&gt;"",ROW($AJ$2:$AJ$201),9999),ROW(A6)),COLUMN(A:A)),"")</f>
        <v/>
      </c>
      <c r="BM7" s="18" t="str">
        <f t="array" ref="BM7">T(INDEX($BK:$BK,MIN(IF(COUNTIF(BM$1:BM6,$BK$2:$BK$201),4^8,ROW($BK$2:$BK$201)))))</f>
        <v/>
      </c>
      <c r="BN7" s="18" t="str">
        <f t="array" ref="BN7">T(INDEX($BL:$BL,MIN(IF(COUNTIF(BN$1:BN6,$BL$2:$BL$201),4^8,ROW($BL$2:$BL$201)))))</f>
        <v/>
      </c>
      <c r="BO7" s="18" t="str">
        <f t="array" aca="1" ref="BO7" ca="1">IF(ROW(BO6)&gt;(COUNTA($BM$2:$BN$201)-COUNTIF($BM$2:$BN$201,"")),"",INDIRECT(TEXT(RIGHT(SMALL(IF($BM$2:$BN$501&lt;&gt;"",COLUMN($BM$2:$BN$501)*10001+ROW($BM$2:$BN$501)*100,999999),ROW(BO6)),4),"!R00!C00"),))</f>
        <v/>
      </c>
      <c r="BP7" s="18" t="str">
        <f t="array" aca="1" ref="BP7" ca="1">T(INDEX($BO:$BO,MIN(IF(COUNTIF(BP$1:BP6,$BO$2:$BO$201),4^8,ROW($BO$2:$BO$201)))))</f>
        <v/>
      </c>
      <c r="BU7" s="21"/>
    </row>
    <row r="8" spans="1:73">
      <c r="A8" s="344" t="str">
        <f>IF(AND(地價差額試算!A22="",$E8&lt;&gt;""),A7,IF(AND(地價差額試算!A22&lt;&gt;"",$E8&lt;&gt;""),地價差額試算!A22,""))</f>
        <v/>
      </c>
      <c r="B8" s="344" t="str">
        <f>IF(AND(地價差額試算!B22="",$E8&lt;&gt;""),B7,IF(AND(地價差額試算!B22&lt;&gt;"",$E8&lt;&gt;""),地價差額試算!B22,""))</f>
        <v/>
      </c>
      <c r="C8" s="344" t="str">
        <f>IF(AND(地價差額試算!C22="",$E8&lt;&gt;""),C7,IF(AND(地價差額試算!C22&lt;&gt;"",$E8&lt;&gt;""),地價差額試算!C22,""))</f>
        <v/>
      </c>
      <c r="D8" s="344" t="str">
        <f>IF(地價差額試算!D22&lt;&gt;"",地價差額試算!D22,"")</f>
        <v/>
      </c>
      <c r="E8" s="344" t="str">
        <f>IF(地價差額試算!E22&lt;&gt;"",地價差額試算!E22,"")</f>
        <v/>
      </c>
      <c r="F8" s="344" t="str">
        <f>IF(地價差額試算!F22&lt;&gt;"",地價差額試算!F22,"")</f>
        <v/>
      </c>
      <c r="G8" s="344" t="str">
        <f>IF(地價差額試算!G22&lt;&gt;"",地價差額試算!G22,"")</f>
        <v/>
      </c>
      <c r="H8" s="344" t="str">
        <f t="shared" si="6"/>
        <v/>
      </c>
      <c r="I8" s="344" t="str">
        <f t="shared" si="0"/>
        <v/>
      </c>
      <c r="J8" s="344" t="str">
        <f t="shared" si="1"/>
        <v/>
      </c>
      <c r="K8" s="17"/>
      <c r="L8" s="344" t="str">
        <f t="array" ref="L8">IFERROR(INDEX($A$1:$A$200,SMALL(IF($A$2:$A$201&lt;&gt;"",ROW($A$2:$A$201),9999),ROW(L7)),COLUMN(A:A)),"")</f>
        <v/>
      </c>
      <c r="M8" s="344" t="str">
        <f t="array" ref="M8">IFERROR(INDEX($E$1:$E$200,SMALL(IF($E$2:$E$201&lt;&gt;"",ROW($E$2:$E$201),9999),ROW(M7)),COLUMN(A:A)),"")</f>
        <v/>
      </c>
      <c r="N8" s="344" t="str">
        <f t="array" ref="N8">IFERROR(INDEX($F$1:$F$200,SMALL(IF($F$2:$F$201&lt;&gt;"",ROW($F$2:$F$201),9999),ROW(N7)),COLUMN(A:A)),"")</f>
        <v/>
      </c>
      <c r="O8" s="344" t="str">
        <f t="array" ref="O8">IFERROR(INDEX($G$1:$G$200,SMALL(IF($G$2:$G$201&lt;&gt;"",ROW($G$2:$G$201),9999),ROW(O7)),COLUMN(A:A)),"")</f>
        <v/>
      </c>
      <c r="P8" s="17"/>
      <c r="Q8" s="344" t="str">
        <f t="array" ref="Q8:R8">IFERROR((INDEX(L$1:O$201,SMALL(IF(MATCH($L$2:$L$201&amp;$O$2:$O$201,$L$2:$L$201&amp;$O$2:$O$201, )=ROW($L$1:$O$200),ROW($L$2:$O$201),4^8),ROW(A7)),{1,4})&amp;""),"")</f>
        <v/>
      </c>
      <c r="R8" s="344" t="str">
        <v/>
      </c>
      <c r="S8" s="17"/>
      <c r="T8" s="344" t="str">
        <f t="array" ref="T8">T(INDEX(Q:Q,MIN(IF(COUNTIF(T$1:T7,$Q$2:$Q$201),4^8,ROW($Q$2:$Q$201)))))</f>
        <v/>
      </c>
      <c r="U8" s="344" t="str">
        <f t="shared" ref="U8:AD8" ca="1" si="16">IFERROR(OFFSET($R$1,SUMPRODUCT(SMALL(($Q$2:$Q$201=U$1)*ROW($Q$2:$Q$201),ROW(3:3)+COUNTA($Q$2:$Q$201)-SUM(1*($Q$2:$Q$201=U$1))))-1,),"")</f>
        <v/>
      </c>
      <c r="V8" s="344" t="str">
        <f t="shared" ca="1" si="16"/>
        <v/>
      </c>
      <c r="W8" s="344" t="str">
        <f t="shared" ca="1" si="16"/>
        <v/>
      </c>
      <c r="X8" s="344" t="str">
        <f t="shared" ca="1" si="16"/>
        <v/>
      </c>
      <c r="Y8" s="344" t="str">
        <f t="shared" ca="1" si="16"/>
        <v/>
      </c>
      <c r="Z8" s="344" t="str">
        <f t="shared" ca="1" si="16"/>
        <v/>
      </c>
      <c r="AA8" s="344" t="str">
        <f t="shared" ca="1" si="16"/>
        <v/>
      </c>
      <c r="AB8" s="344" t="str">
        <f t="shared" ca="1" si="16"/>
        <v/>
      </c>
      <c r="AC8" s="344" t="str">
        <f t="shared" ca="1" si="16"/>
        <v/>
      </c>
      <c r="AD8" s="344" t="str">
        <f t="shared" ca="1" si="16"/>
        <v/>
      </c>
      <c r="AE8" s="17"/>
      <c r="AF8" s="344" t="str">
        <f>IF(AND(地價差額試算!K22="",$AJ8&lt;&gt;""),AF7,IF(AND(地價差額試算!K22&lt;&gt;"",$AJ8&lt;&gt;""),地價差額試算!K22,""))</f>
        <v/>
      </c>
      <c r="AG8" s="344" t="str">
        <f>IF(AND(地價差額試算!L22="",$AJ8&lt;&gt;""),AG7,IF(AND(地價差額試算!L22&lt;&gt;"",$AJ8&lt;&gt;""),地價差額試算!L22,""))</f>
        <v/>
      </c>
      <c r="AH8" s="344" t="str">
        <f>IF(AND(地價差額試算!M22="",$AJ8&lt;&gt;""),AH7,IF(AND(地價差額試算!M22&lt;&gt;"",$AJ8&lt;&gt;""),地價差額試算!M22,""))</f>
        <v/>
      </c>
      <c r="AI8" s="344" t="str">
        <f>IF(地價差額試算!N22&lt;&gt;"",地價差額試算!N22,"")</f>
        <v/>
      </c>
      <c r="AJ8" s="344" t="str">
        <f>IF(地價差額試算!O22&lt;&gt;"",地價差額試算!O22,"")</f>
        <v/>
      </c>
      <c r="AK8" s="344" t="str">
        <f>IF(地價差額試算!P22&lt;&gt;"",地價差額試算!P22,"")</f>
        <v/>
      </c>
      <c r="AL8" s="344" t="str">
        <f>IF(地價差額試算!Q22&lt;&gt;"",地價差額試算!Q22,"")</f>
        <v/>
      </c>
      <c r="AM8" s="344" t="str">
        <f t="shared" si="8"/>
        <v/>
      </c>
      <c r="AN8" s="344" t="str">
        <f t="shared" si="3"/>
        <v/>
      </c>
      <c r="AO8" s="344" t="str">
        <f t="shared" si="4"/>
        <v/>
      </c>
      <c r="AP8" s="17"/>
      <c r="AQ8" s="344" t="str">
        <f t="array" ref="AQ8">IFERROR(INDEX($AF$1:$AF$200,SMALL(IF($AF$2:$AF$201&lt;&gt;"",ROW($AF$2:$AF$201),9999),ROW(AQ7)),COLUMN(A:A)),"")</f>
        <v/>
      </c>
      <c r="AR8" s="344" t="str">
        <f t="array" ref="AR8">IFERROR(INDEX($AJ$1:$AJ$200,SMALL(IF($AJ$2:$AJ$201&lt;&gt;"",ROW($AJ$2:$AJ$201),9999),ROW(AQ7)),COLUMN(A:A)),"")</f>
        <v/>
      </c>
      <c r="AS8" s="344" t="str">
        <f t="array" ref="AS8">IFERROR(INDEX($AK$1:$AK$200,SMALL(IF($AK$2:$AK$201&lt;&gt;"",ROW($AK$2:$AK$201),9999),ROW(AS7)),COLUMN(A:A)),"")</f>
        <v/>
      </c>
      <c r="AT8" s="344" t="str">
        <f t="array" ref="AT8">IFERROR(INDEX($AL$1:$AL$200,SMALL(IF($AL$2:$AL$201&lt;&gt;"",ROW($AL$2:$AL$201),9999),ROW(AT7)),COLUMN(A:A)),"")</f>
        <v/>
      </c>
      <c r="AU8" s="17"/>
      <c r="AV8" s="344" t="str">
        <f t="array" ref="AV8:AW8">IFERROR((INDEX(AQ$1:AT$201,SMALL(IF(MATCH($AQ$2:$AQ$201&amp;$AT$2:$AT$201,$AQ$2:$AQ$201&amp;$AT$2:$AT$201, )=ROW($AQ$1:$AT$200),ROW($AQ$2:$AT$201),4^8),ROW(AV7)),{1,4})&amp;""),"")</f>
        <v/>
      </c>
      <c r="AW8" s="344" t="str">
        <v/>
      </c>
      <c r="AX8" s="17"/>
      <c r="AY8" s="344" t="str">
        <f t="array" ref="AY8">T(INDEX(AV:AV,MIN(IF(COUNTIF(AY$1:AY7,$AV$2:$AV$201),4^8,ROW($AV$2:$AV$201)))))</f>
        <v/>
      </c>
      <c r="AZ8" s="344" t="str">
        <f t="shared" ref="AZ8:BI8" ca="1" si="17">IFERROR(OFFSET($AW$1,SUMPRODUCT(SMALL(($AV$2:$AV$201=AZ$1)*ROW($AV$2:$AV$201),ROW(3:3)+COUNTA($AV$2:$AV$201)-SUM(1*($AV$2:$AV$201=AZ$1))))-1,),"")</f>
        <v/>
      </c>
      <c r="BA8" s="344" t="str">
        <f t="shared" ca="1" si="17"/>
        <v/>
      </c>
      <c r="BB8" s="344" t="str">
        <f t="shared" ca="1" si="17"/>
        <v/>
      </c>
      <c r="BC8" s="344" t="str">
        <f t="shared" ca="1" si="17"/>
        <v/>
      </c>
      <c r="BD8" s="344" t="str">
        <f t="shared" ca="1" si="17"/>
        <v/>
      </c>
      <c r="BE8" s="344" t="str">
        <f t="shared" ca="1" si="17"/>
        <v/>
      </c>
      <c r="BF8" s="344" t="str">
        <f t="shared" ca="1" si="17"/>
        <v/>
      </c>
      <c r="BG8" s="344" t="str">
        <f t="shared" ca="1" si="17"/>
        <v/>
      </c>
      <c r="BH8" s="344" t="str">
        <f t="shared" ca="1" si="17"/>
        <v/>
      </c>
      <c r="BI8" s="344" t="str">
        <f t="shared" ca="1" si="17"/>
        <v/>
      </c>
      <c r="BJ8" s="17"/>
      <c r="BK8" s="18" t="str">
        <f t="array" ref="BK8">IFERROR(INDEX($E$1:$E$200,SMALL(IF($E$2:$E$201&lt;&gt;"",ROW($E$2:$E$201),9999),ROW($A7)),COLUMN(A:A)),"")</f>
        <v/>
      </c>
      <c r="BL8" s="18" t="str">
        <f t="array" ref="BL8">IFERROR(INDEX($AJ$1:$AJ$200,SMALL(IF($AJ$2:$AJ$201&lt;&gt;"",ROW($AJ$2:$AJ$201),9999),ROW(A7)),COLUMN(A:A)),"")</f>
        <v/>
      </c>
      <c r="BM8" s="18" t="str">
        <f t="array" ref="BM8">T(INDEX($BK:$BK,MIN(IF(COUNTIF(BM$1:BM7,$BK$2:$BK$201),4^8,ROW($BK$2:$BK$201)))))</f>
        <v/>
      </c>
      <c r="BN8" s="18" t="str">
        <f t="array" ref="BN8">T(INDEX($BL:$BL,MIN(IF(COUNTIF(BN$1:BN7,$BL$2:$BL$201),4^8,ROW($BL$2:$BL$201)))))</f>
        <v/>
      </c>
      <c r="BO8" s="18" t="str">
        <f t="array" aca="1" ref="BO8" ca="1">IF(ROW(BO7)&gt;(COUNTA($BM$2:$BN$201)-COUNTIF($BM$2:$BN$201,"")),"",INDIRECT(TEXT(RIGHT(SMALL(IF($BM$2:$BN$501&lt;&gt;"",COLUMN($BM$2:$BN$501)*10001+ROW($BM$2:$BN$501)*100,999999),ROW(BO7)),4),"!R00!C00"),))</f>
        <v/>
      </c>
      <c r="BP8" s="18" t="str">
        <f t="array" aca="1" ref="BP8" ca="1">T(INDEX($BO:$BO,MIN(IF(COUNTIF(BP$1:BP7,$BO$2:$BO$201),4^8,ROW($BO$2:$BO$201)))))</f>
        <v/>
      </c>
      <c r="BU8" s="21"/>
    </row>
    <row r="9" spans="1:73">
      <c r="A9" s="344" t="str">
        <f>IF(AND(地價差額試算!A23="",$E9&lt;&gt;""),A8,IF(AND(地價差額試算!A23&lt;&gt;"",$E9&lt;&gt;""),地價差額試算!A23,""))</f>
        <v/>
      </c>
      <c r="B9" s="344" t="str">
        <f>IF(AND(地價差額試算!B23="",$E9&lt;&gt;""),B8,IF(AND(地價差額試算!B23&lt;&gt;"",$E9&lt;&gt;""),地價差額試算!B23,""))</f>
        <v/>
      </c>
      <c r="C9" s="344" t="str">
        <f>IF(AND(地價差額試算!C23="",$E9&lt;&gt;""),C8,IF(AND(地價差額試算!C23&lt;&gt;"",$E9&lt;&gt;""),地價差額試算!C23,""))</f>
        <v/>
      </c>
      <c r="D9" s="344" t="str">
        <f>IF(地價差額試算!D23&lt;&gt;"",地價差額試算!D23,"")</f>
        <v/>
      </c>
      <c r="E9" s="344" t="str">
        <f>IF(地價差額試算!E23&lt;&gt;"",地價差額試算!E23,"")</f>
        <v/>
      </c>
      <c r="F9" s="344" t="str">
        <f>IF(地價差額試算!F23&lt;&gt;"",地價差額試算!F23,"")</f>
        <v/>
      </c>
      <c r="G9" s="344" t="str">
        <f>IF(地價差額試算!G23&lt;&gt;"",地價差額試算!G23,"")</f>
        <v/>
      </c>
      <c r="H9" s="344" t="str">
        <f t="shared" si="6"/>
        <v/>
      </c>
      <c r="I9" s="344" t="str">
        <f t="shared" si="0"/>
        <v/>
      </c>
      <c r="J9" s="344" t="str">
        <f t="shared" si="1"/>
        <v/>
      </c>
      <c r="K9" s="17"/>
      <c r="L9" s="344" t="str">
        <f t="array" ref="L9">IFERROR(INDEX($A$1:$A$200,SMALL(IF($A$2:$A$201&lt;&gt;"",ROW($A$2:$A$201),9999),ROW(L8)),COLUMN(A:A)),"")</f>
        <v/>
      </c>
      <c r="M9" s="344" t="str">
        <f t="array" ref="M9">IFERROR(INDEX($E$1:$E$200,SMALL(IF($E$2:$E$201&lt;&gt;"",ROW($E$2:$E$201),9999),ROW(M8)),COLUMN(A:A)),"")</f>
        <v/>
      </c>
      <c r="N9" s="344" t="str">
        <f t="array" ref="N9">IFERROR(INDEX($F$1:$F$200,SMALL(IF($F$2:$F$201&lt;&gt;"",ROW($F$2:$F$201),9999),ROW(N8)),COLUMN(A:A)),"")</f>
        <v/>
      </c>
      <c r="O9" s="344" t="str">
        <f t="array" ref="O9">IFERROR(INDEX($G$1:$G$200,SMALL(IF($G$2:$G$201&lt;&gt;"",ROW($G$2:$G$201),9999),ROW(O8)),COLUMN(A:A)),"")</f>
        <v/>
      </c>
      <c r="P9" s="17"/>
      <c r="Q9" s="344" t="str">
        <f t="array" ref="Q9:R9">IFERROR((INDEX(L$1:O$201,SMALL(IF(MATCH($L$2:$L$201&amp;$O$2:$O$201,$L$2:$L$201&amp;$O$2:$O$201, )=ROW($L$1:$O$200),ROW($L$2:$O$201),4^8),ROW(A8)),{1,4})&amp;""),"")</f>
        <v/>
      </c>
      <c r="R9" s="344" t="str">
        <v/>
      </c>
      <c r="S9" s="17"/>
      <c r="T9" s="344" t="str">
        <f t="array" ref="T9">T(INDEX(Q:Q,MIN(IF(COUNTIF(T$1:T8,$Q$2:$Q$201),4^8,ROW($Q$2:$Q$201)))))</f>
        <v/>
      </c>
      <c r="U9" s="344" t="str">
        <f t="shared" ref="U9:AD9" ca="1" si="18">IFERROR(OFFSET($R$1,SUMPRODUCT(SMALL(($Q$2:$Q$201=U$1)*ROW($Q$2:$Q$201),ROW(4:4)+COUNTA($Q$2:$Q$201)-SUM(1*($Q$2:$Q$201=U$1))))-1,),"")</f>
        <v/>
      </c>
      <c r="V9" s="344" t="str">
        <f t="shared" ca="1" si="18"/>
        <v/>
      </c>
      <c r="W9" s="344" t="str">
        <f t="shared" ca="1" si="18"/>
        <v/>
      </c>
      <c r="X9" s="344" t="str">
        <f t="shared" ca="1" si="18"/>
        <v/>
      </c>
      <c r="Y9" s="344" t="str">
        <f t="shared" ca="1" si="18"/>
        <v/>
      </c>
      <c r="Z9" s="344" t="str">
        <f t="shared" ca="1" si="18"/>
        <v/>
      </c>
      <c r="AA9" s="344" t="str">
        <f t="shared" ca="1" si="18"/>
        <v/>
      </c>
      <c r="AB9" s="344" t="str">
        <f t="shared" ca="1" si="18"/>
        <v/>
      </c>
      <c r="AC9" s="344" t="str">
        <f t="shared" ca="1" si="18"/>
        <v/>
      </c>
      <c r="AD9" s="344" t="str">
        <f t="shared" ca="1" si="18"/>
        <v/>
      </c>
      <c r="AE9" s="17"/>
      <c r="AF9" s="344" t="str">
        <f>IF(AND(地價差額試算!K23="",$AJ9&lt;&gt;""),AF8,IF(AND(地價差額試算!K23&lt;&gt;"",$AJ9&lt;&gt;""),地價差額試算!K23,""))</f>
        <v/>
      </c>
      <c r="AG9" s="344" t="str">
        <f>IF(AND(地價差額試算!L23="",$AJ9&lt;&gt;""),AG8,IF(AND(地價差額試算!L23&lt;&gt;"",$AJ9&lt;&gt;""),地價差額試算!L23,""))</f>
        <v/>
      </c>
      <c r="AH9" s="344" t="str">
        <f>IF(AND(地價差額試算!M23="",$AJ9&lt;&gt;""),AH8,IF(AND(地價差額試算!M23&lt;&gt;"",$AJ9&lt;&gt;""),地價差額試算!M23,""))</f>
        <v/>
      </c>
      <c r="AI9" s="344" t="str">
        <f>IF(地價差額試算!N23&lt;&gt;"",地價差額試算!N23,"")</f>
        <v/>
      </c>
      <c r="AJ9" s="344" t="str">
        <f>IF(地價差額試算!O23&lt;&gt;"",地價差額試算!O23,"")</f>
        <v/>
      </c>
      <c r="AK9" s="344" t="str">
        <f>IF(地價差額試算!P23&lt;&gt;"",地價差額試算!P23,"")</f>
        <v/>
      </c>
      <c r="AL9" s="344" t="str">
        <f>IF(地價差額試算!Q23&lt;&gt;"",地價差額試算!Q23,"")</f>
        <v/>
      </c>
      <c r="AM9" s="344" t="str">
        <f t="shared" si="8"/>
        <v/>
      </c>
      <c r="AN9" s="344" t="str">
        <f t="shared" si="3"/>
        <v/>
      </c>
      <c r="AO9" s="344" t="str">
        <f t="shared" si="4"/>
        <v/>
      </c>
      <c r="AP9" s="17"/>
      <c r="AQ9" s="344" t="str">
        <f t="array" ref="AQ9">IFERROR(INDEX($AF$1:$AF$200,SMALL(IF($AF$2:$AF$201&lt;&gt;"",ROW($AF$2:$AF$201),9999),ROW(AQ8)),COLUMN(A:A)),"")</f>
        <v/>
      </c>
      <c r="AR9" s="344" t="str">
        <f t="array" ref="AR9">IFERROR(INDEX($AJ$1:$AJ$200,SMALL(IF($AJ$2:$AJ$201&lt;&gt;"",ROW($AJ$2:$AJ$201),9999),ROW(AQ8)),COLUMN(A:A)),"")</f>
        <v/>
      </c>
      <c r="AS9" s="344" t="str">
        <f t="array" ref="AS9">IFERROR(INDEX($AK$1:$AK$200,SMALL(IF($AK$2:$AK$201&lt;&gt;"",ROW($AK$2:$AK$201),9999),ROW(AS8)),COLUMN(A:A)),"")</f>
        <v/>
      </c>
      <c r="AT9" s="344" t="str">
        <f t="array" ref="AT9">IFERROR(INDEX($AL$1:$AL$200,SMALL(IF($AL$2:$AL$201&lt;&gt;"",ROW($AL$2:$AL$201),9999),ROW(AT8)),COLUMN(A:A)),"")</f>
        <v/>
      </c>
      <c r="AU9" s="17"/>
      <c r="AV9" s="344" t="str">
        <f t="array" ref="AV9:AW9">IFERROR((INDEX(AQ$1:AT$201,SMALL(IF(MATCH($AQ$2:$AQ$201&amp;$AT$2:$AT$201,$AQ$2:$AQ$201&amp;$AT$2:$AT$201, )=ROW($AQ$1:$AT$200),ROW($AQ$2:$AT$201),4^8),ROW(AV8)),{1,4})&amp;""),"")</f>
        <v/>
      </c>
      <c r="AW9" s="344" t="str">
        <v/>
      </c>
      <c r="AX9" s="17"/>
      <c r="AY9" s="344" t="str">
        <f t="array" ref="AY9">T(INDEX(AV:AV,MIN(IF(COUNTIF(AY$1:AY8,$AV$2:$AV$201),4^8,ROW($AV$2:$AV$201)))))</f>
        <v/>
      </c>
      <c r="AZ9" s="344" t="str">
        <f t="shared" ref="AZ9:BI9" ca="1" si="19">IFERROR(OFFSET($AW$1,SUMPRODUCT(SMALL(($AV$2:$AV$201=AZ$1)*ROW($AV$2:$AV$201),ROW(4:4)+COUNTA($AV$2:$AV$201)-SUM(1*($AV$2:$AV$201=AZ$1))))-1,),"")</f>
        <v/>
      </c>
      <c r="BA9" s="344" t="str">
        <f t="shared" ca="1" si="19"/>
        <v/>
      </c>
      <c r="BB9" s="344" t="str">
        <f t="shared" ca="1" si="19"/>
        <v/>
      </c>
      <c r="BC9" s="344" t="str">
        <f t="shared" ca="1" si="19"/>
        <v/>
      </c>
      <c r="BD9" s="344" t="str">
        <f t="shared" ca="1" si="19"/>
        <v/>
      </c>
      <c r="BE9" s="344" t="str">
        <f t="shared" ca="1" si="19"/>
        <v/>
      </c>
      <c r="BF9" s="344" t="str">
        <f t="shared" ca="1" si="19"/>
        <v/>
      </c>
      <c r="BG9" s="344" t="str">
        <f t="shared" ca="1" si="19"/>
        <v/>
      </c>
      <c r="BH9" s="344" t="str">
        <f t="shared" ca="1" si="19"/>
        <v/>
      </c>
      <c r="BI9" s="344" t="str">
        <f t="shared" ca="1" si="19"/>
        <v/>
      </c>
      <c r="BJ9" s="17"/>
      <c r="BK9" s="18" t="str">
        <f t="array" ref="BK9">IFERROR(INDEX($E$1:$E$200,SMALL(IF($E$2:$E$201&lt;&gt;"",ROW($E$2:$E$201),9999),ROW($A8)),COLUMN(A:A)),"")</f>
        <v/>
      </c>
      <c r="BL9" s="18" t="str">
        <f t="array" ref="BL9">IFERROR(INDEX($AJ$1:$AJ$200,SMALL(IF($AJ$2:$AJ$201&lt;&gt;"",ROW($AJ$2:$AJ$201),9999),ROW(A8)),COLUMN(A:A)),"")</f>
        <v/>
      </c>
      <c r="BM9" s="18" t="str">
        <f t="array" ref="BM9">T(INDEX($BK:$BK,MIN(IF(COUNTIF(BM$1:BM8,$BK$2:$BK$201),4^8,ROW($BK$2:$BK$201)))))</f>
        <v/>
      </c>
      <c r="BN9" s="18" t="str">
        <f t="array" ref="BN9">T(INDEX($BL:$BL,MIN(IF(COUNTIF(BN$1:BN8,$BL$2:$BL$201),4^8,ROW($BL$2:$BL$201)))))</f>
        <v/>
      </c>
      <c r="BO9" s="18" t="str">
        <f t="array" aca="1" ref="BO9" ca="1">IF(ROW(BO8)&gt;(COUNTA($BM$2:$BN$201)-COUNTIF($BM$2:$BN$201,"")),"",INDIRECT(TEXT(RIGHT(SMALL(IF($BM$2:$BN$501&lt;&gt;"",COLUMN($BM$2:$BN$501)*10001+ROW($BM$2:$BN$501)*100,999999),ROW(BO8)),4),"!R00!C00"),))</f>
        <v/>
      </c>
      <c r="BP9" s="18" t="str">
        <f t="array" aca="1" ref="BP9" ca="1">T(INDEX($BO:$BO,MIN(IF(COUNTIF(BP$1:BP8,$BO$2:$BO$201),4^8,ROW($BO$2:$BO$201)))))</f>
        <v/>
      </c>
      <c r="BU9" s="21"/>
    </row>
    <row r="10" spans="1:73">
      <c r="A10" s="344" t="str">
        <f>IF(AND(地價差額試算!A24="",$E10&lt;&gt;""),A9,IF(AND(地價差額試算!A24&lt;&gt;"",$E10&lt;&gt;""),地價差額試算!A24,""))</f>
        <v/>
      </c>
      <c r="B10" s="344" t="str">
        <f>IF(AND(地價差額試算!B24="",$E10&lt;&gt;""),B9,IF(AND(地價差額試算!B24&lt;&gt;"",$E10&lt;&gt;""),地價差額試算!B24,""))</f>
        <v/>
      </c>
      <c r="C10" s="344" t="str">
        <f>IF(AND(地價差額試算!C24="",$E10&lt;&gt;""),C9,IF(AND(地價差額試算!C24&lt;&gt;"",$E10&lt;&gt;""),地價差額試算!C24,""))</f>
        <v/>
      </c>
      <c r="D10" s="344" t="str">
        <f>IF(地價差額試算!D24&lt;&gt;"",地價差額試算!D24,"")</f>
        <v/>
      </c>
      <c r="E10" s="344" t="str">
        <f>IF(地價差額試算!E24&lt;&gt;"",地價差額試算!E24,"")</f>
        <v/>
      </c>
      <c r="F10" s="344" t="str">
        <f>IF(地價差額試算!F24&lt;&gt;"",地價差額試算!F24,"")</f>
        <v/>
      </c>
      <c r="G10" s="344" t="str">
        <f>IF(地價差額試算!G24&lt;&gt;"",地價差額試算!G24,"")</f>
        <v/>
      </c>
      <c r="H10" s="344" t="str">
        <f t="shared" si="6"/>
        <v/>
      </c>
      <c r="I10" s="344" t="str">
        <f t="shared" si="0"/>
        <v/>
      </c>
      <c r="J10" s="344" t="str">
        <f t="shared" si="1"/>
        <v/>
      </c>
      <c r="K10" s="17"/>
      <c r="L10" s="344" t="str">
        <f t="array" ref="L10">IFERROR(INDEX($A$1:$A$200,SMALL(IF($A$2:$A$201&lt;&gt;"",ROW($A$2:$A$201),9999),ROW(L9)),COLUMN(A:A)),"")</f>
        <v/>
      </c>
      <c r="M10" s="344" t="str">
        <f t="array" ref="M10">IFERROR(INDEX($E$1:$E$200,SMALL(IF($E$2:$E$201&lt;&gt;"",ROW($E$2:$E$201),9999),ROW(M9)),COLUMN(A:A)),"")</f>
        <v/>
      </c>
      <c r="N10" s="344" t="str">
        <f t="array" ref="N10">IFERROR(INDEX($F$1:$F$200,SMALL(IF($F$2:$F$201&lt;&gt;"",ROW($F$2:$F$201),9999),ROW(N9)),COLUMN(A:A)),"")</f>
        <v/>
      </c>
      <c r="O10" s="344" t="str">
        <f t="array" ref="O10">IFERROR(INDEX($G$1:$G$200,SMALL(IF($G$2:$G$201&lt;&gt;"",ROW($G$2:$G$201),9999),ROW(O9)),COLUMN(A:A)),"")</f>
        <v/>
      </c>
      <c r="P10" s="17"/>
      <c r="Q10" s="344" t="str">
        <f t="array" ref="Q10:R10">IFERROR((INDEX(L$1:O$201,SMALL(IF(MATCH($L$2:$L$201&amp;$O$2:$O$201,$L$2:$L$201&amp;$O$2:$O$201, )=ROW($L$1:$O$200),ROW($L$2:$O$201),4^8),ROW(A9)),{1,4})&amp;""),"")</f>
        <v/>
      </c>
      <c r="R10" s="344" t="str">
        <v/>
      </c>
      <c r="S10" s="17"/>
      <c r="T10" s="344" t="str">
        <f t="array" ref="T10">T(INDEX(Q:Q,MIN(IF(COUNTIF(T$1:T9,$Q$2:$Q$201),4^8,ROW($Q$2:$Q$201)))))</f>
        <v/>
      </c>
      <c r="U10" s="344" t="str">
        <f t="shared" ref="U10:AD10" ca="1" si="20">IFERROR(OFFSET($R$1,SUMPRODUCT(SMALL(($Q$2:$Q$201=U$1)*ROW($Q$2:$Q$201),ROW(5:5)+COUNTA($Q$2:$Q$201)-SUM(1*($Q$2:$Q$201=U$1))))-1,),"")</f>
        <v/>
      </c>
      <c r="V10" s="344" t="str">
        <f t="shared" ca="1" si="20"/>
        <v/>
      </c>
      <c r="W10" s="344" t="str">
        <f t="shared" ca="1" si="20"/>
        <v/>
      </c>
      <c r="X10" s="344" t="str">
        <f t="shared" ca="1" si="20"/>
        <v/>
      </c>
      <c r="Y10" s="344" t="str">
        <f t="shared" ca="1" si="20"/>
        <v/>
      </c>
      <c r="Z10" s="344" t="str">
        <f t="shared" ca="1" si="20"/>
        <v/>
      </c>
      <c r="AA10" s="344" t="str">
        <f t="shared" ca="1" si="20"/>
        <v/>
      </c>
      <c r="AB10" s="344" t="str">
        <f t="shared" ca="1" si="20"/>
        <v/>
      </c>
      <c r="AC10" s="344" t="str">
        <f t="shared" ca="1" si="20"/>
        <v/>
      </c>
      <c r="AD10" s="344" t="str">
        <f t="shared" ca="1" si="20"/>
        <v/>
      </c>
      <c r="AE10" s="17"/>
      <c r="AF10" s="344" t="str">
        <f>IF(AND(地價差額試算!K24="",$AJ10&lt;&gt;""),AF9,IF(AND(地價差額試算!K24&lt;&gt;"",$AJ10&lt;&gt;""),地價差額試算!K24,""))</f>
        <v/>
      </c>
      <c r="AG10" s="344" t="str">
        <f>IF(AND(地價差額試算!L24="",$AJ10&lt;&gt;""),AG9,IF(AND(地價差額試算!L24&lt;&gt;"",$AJ10&lt;&gt;""),地價差額試算!L24,""))</f>
        <v/>
      </c>
      <c r="AH10" s="344" t="str">
        <f>IF(AND(地價差額試算!M24="",$AJ10&lt;&gt;""),AH9,IF(AND(地價差額試算!M24&lt;&gt;"",$AJ10&lt;&gt;""),地價差額試算!M24,""))</f>
        <v/>
      </c>
      <c r="AI10" s="344" t="str">
        <f>IF(地價差額試算!N24&lt;&gt;"",地價差額試算!N24,"")</f>
        <v/>
      </c>
      <c r="AJ10" s="344" t="str">
        <f>IF(地價差額試算!O24&lt;&gt;"",地價差額試算!O24,"")</f>
        <v/>
      </c>
      <c r="AK10" s="344" t="str">
        <f>IF(地價差額試算!P24&lt;&gt;"",地價差額試算!P24,"")</f>
        <v/>
      </c>
      <c r="AL10" s="344" t="str">
        <f>IF(地價差額試算!Q24&lt;&gt;"",地價差額試算!Q24,"")</f>
        <v/>
      </c>
      <c r="AM10" s="344" t="str">
        <f t="shared" si="8"/>
        <v/>
      </c>
      <c r="AN10" s="344" t="str">
        <f t="shared" si="3"/>
        <v/>
      </c>
      <c r="AO10" s="344" t="str">
        <f t="shared" si="4"/>
        <v/>
      </c>
      <c r="AP10" s="17"/>
      <c r="AQ10" s="344" t="str">
        <f t="array" ref="AQ10">IFERROR(INDEX($AF$1:$AF$200,SMALL(IF($AF$2:$AF$201&lt;&gt;"",ROW($AF$2:$AF$201),9999),ROW(AQ9)),COLUMN(A:A)),"")</f>
        <v/>
      </c>
      <c r="AR10" s="344" t="str">
        <f t="array" ref="AR10">IFERROR(INDEX($AJ$1:$AJ$200,SMALL(IF($AJ$2:$AJ$201&lt;&gt;"",ROW($AJ$2:$AJ$201),9999),ROW(AQ9)),COLUMN(A:A)),"")</f>
        <v/>
      </c>
      <c r="AS10" s="344" t="str">
        <f t="array" ref="AS10">IFERROR(INDEX($AK$1:$AK$200,SMALL(IF($AK$2:$AK$201&lt;&gt;"",ROW($AK$2:$AK$201),9999),ROW(AS9)),COLUMN(A:A)),"")</f>
        <v/>
      </c>
      <c r="AT10" s="344" t="str">
        <f t="array" ref="AT10">IFERROR(INDEX($AL$1:$AL$200,SMALL(IF($AL$2:$AL$201&lt;&gt;"",ROW($AL$2:$AL$201),9999),ROW(AT9)),COLUMN(A:A)),"")</f>
        <v/>
      </c>
      <c r="AU10" s="17"/>
      <c r="AV10" s="344" t="str">
        <f t="array" ref="AV10:AW10">IFERROR((INDEX(AQ$1:AT$201,SMALL(IF(MATCH($AQ$2:$AQ$201&amp;$AT$2:$AT$201,$AQ$2:$AQ$201&amp;$AT$2:$AT$201, )=ROW($AQ$1:$AT$200),ROW($AQ$2:$AT$201),4^8),ROW(AV9)),{1,4})&amp;""),"")</f>
        <v/>
      </c>
      <c r="AW10" s="344" t="str">
        <v/>
      </c>
      <c r="AX10" s="17"/>
      <c r="AY10" s="344" t="str">
        <f t="array" ref="AY10">T(INDEX(AV:AV,MIN(IF(COUNTIF(AY$1:AY9,$AV$2:$AV$201),4^8,ROW($AV$2:$AV$201)))))</f>
        <v/>
      </c>
      <c r="AZ10" s="344" t="str">
        <f t="shared" ref="AZ10:BI10" ca="1" si="21">IFERROR(OFFSET($AW$1,SUMPRODUCT(SMALL(($AV$2:$AV$201=AZ$1)*ROW($AV$2:$AV$201),ROW(5:5)+COUNTA($AV$2:$AV$201)-SUM(1*($AV$2:$AV$201=AZ$1))))-1,),"")</f>
        <v/>
      </c>
      <c r="BA10" s="344" t="str">
        <f t="shared" ca="1" si="21"/>
        <v/>
      </c>
      <c r="BB10" s="344" t="str">
        <f t="shared" ca="1" si="21"/>
        <v/>
      </c>
      <c r="BC10" s="344" t="str">
        <f t="shared" ca="1" si="21"/>
        <v/>
      </c>
      <c r="BD10" s="344" t="str">
        <f t="shared" ca="1" si="21"/>
        <v/>
      </c>
      <c r="BE10" s="344" t="str">
        <f t="shared" ca="1" si="21"/>
        <v/>
      </c>
      <c r="BF10" s="344" t="str">
        <f t="shared" ca="1" si="21"/>
        <v/>
      </c>
      <c r="BG10" s="344" t="str">
        <f t="shared" ca="1" si="21"/>
        <v/>
      </c>
      <c r="BH10" s="344" t="str">
        <f t="shared" ca="1" si="21"/>
        <v/>
      </c>
      <c r="BI10" s="344" t="str">
        <f t="shared" ca="1" si="21"/>
        <v/>
      </c>
      <c r="BJ10" s="17"/>
      <c r="BK10" s="18" t="str">
        <f t="array" ref="BK10">IFERROR(INDEX($E$1:$E$200,SMALL(IF($E$2:$E$201&lt;&gt;"",ROW($E$2:$E$201),9999),ROW($A9)),COLUMN(A:A)),"")</f>
        <v/>
      </c>
      <c r="BL10" s="18" t="str">
        <f t="array" ref="BL10">IFERROR(INDEX($AJ$1:$AJ$200,SMALL(IF($AJ$2:$AJ$201&lt;&gt;"",ROW($AJ$2:$AJ$201),9999),ROW(A9)),COLUMN(A:A)),"")</f>
        <v/>
      </c>
      <c r="BM10" s="18" t="str">
        <f t="array" ref="BM10">T(INDEX($BK:$BK,MIN(IF(COUNTIF(BM$1:BM9,$BK$2:$BK$201),4^8,ROW($BK$2:$BK$201)))))</f>
        <v/>
      </c>
      <c r="BN10" s="18" t="str">
        <f t="array" ref="BN10">T(INDEX($BL:$BL,MIN(IF(COUNTIF(BN$1:BN9,$BL$2:$BL$201),4^8,ROW($BL$2:$BL$201)))))</f>
        <v/>
      </c>
      <c r="BO10" s="18" t="str">
        <f t="array" aca="1" ref="BO10" ca="1">IF(ROW(BO9)&gt;(COUNTA($BM$2:$BN$201)-COUNTIF($BM$2:$BN$201,"")),"",INDIRECT(TEXT(RIGHT(SMALL(IF($BM$2:$BN$501&lt;&gt;"",COLUMN($BM$2:$BN$501)*10001+ROW($BM$2:$BN$501)*100,999999),ROW(BO9)),4),"!R00!C00"),))</f>
        <v/>
      </c>
      <c r="BP10" s="18" t="str">
        <f t="array" aca="1" ref="BP10" ca="1">T(INDEX($BO:$BO,MIN(IF(COUNTIF(BP$1:BP9,$BO$2:$BO$201),4^8,ROW($BO$2:$BO$201)))))</f>
        <v/>
      </c>
      <c r="BU10" s="21"/>
    </row>
    <row r="11" spans="1:73">
      <c r="A11" s="344" t="str">
        <f>IF(AND(地價差額試算!A25="",$E11&lt;&gt;""),A10,IF(AND(地價差額試算!A25&lt;&gt;"",$E11&lt;&gt;""),地價差額試算!A25,""))</f>
        <v/>
      </c>
      <c r="B11" s="344" t="str">
        <f>IF(AND(地價差額試算!B25="",$E11&lt;&gt;""),B10,IF(AND(地價差額試算!B25&lt;&gt;"",$E11&lt;&gt;""),地價差額試算!B25,""))</f>
        <v/>
      </c>
      <c r="C11" s="344" t="str">
        <f>IF(AND(地價差額試算!C25="",$E11&lt;&gt;""),C10,IF(AND(地價差額試算!C25&lt;&gt;"",$E11&lt;&gt;""),地價差額試算!C25,""))</f>
        <v/>
      </c>
      <c r="D11" s="344" t="str">
        <f>IF(地價差額試算!D25&lt;&gt;"",地價差額試算!D25,"")</f>
        <v/>
      </c>
      <c r="E11" s="344" t="str">
        <f>IF(地價差額試算!E25&lt;&gt;"",地價差額試算!E25,"")</f>
        <v/>
      </c>
      <c r="F11" s="344" t="str">
        <f>IF(地價差額試算!F25&lt;&gt;"",地價差額試算!F25,"")</f>
        <v/>
      </c>
      <c r="G11" s="344" t="str">
        <f>IF(地價差額試算!G25&lt;&gt;"",地價差額試算!G25,"")</f>
        <v/>
      </c>
      <c r="H11" s="344" t="str">
        <f t="shared" si="6"/>
        <v/>
      </c>
      <c r="I11" s="344" t="str">
        <f t="shared" si="0"/>
        <v/>
      </c>
      <c r="J11" s="344" t="str">
        <f t="shared" si="1"/>
        <v/>
      </c>
      <c r="K11" s="17"/>
      <c r="L11" s="344" t="str">
        <f t="array" ref="L11">IFERROR(INDEX($A$1:$A$200,SMALL(IF($A$2:$A$201&lt;&gt;"",ROW($A$2:$A$201),9999),ROW(L10)),COLUMN(A:A)),"")</f>
        <v/>
      </c>
      <c r="M11" s="344" t="str">
        <f t="array" ref="M11">IFERROR(INDEX($E$1:$E$200,SMALL(IF($E$2:$E$201&lt;&gt;"",ROW($E$2:$E$201),9999),ROW(M10)),COLUMN(A:A)),"")</f>
        <v/>
      </c>
      <c r="N11" s="344" t="str">
        <f t="array" ref="N11">IFERROR(INDEX($F$1:$F$200,SMALL(IF($F$2:$F$201&lt;&gt;"",ROW($F$2:$F$201),9999),ROW(N10)),COLUMN(A:A)),"")</f>
        <v/>
      </c>
      <c r="O11" s="344" t="str">
        <f t="array" ref="O11">IFERROR(INDEX($G$1:$G$200,SMALL(IF($G$2:$G$201&lt;&gt;"",ROW($G$2:$G$201),9999),ROW(O10)),COLUMN(A:A)),"")</f>
        <v/>
      </c>
      <c r="P11" s="17"/>
      <c r="Q11" s="344" t="str">
        <f t="array" ref="Q11:R11">IFERROR((INDEX(L$1:O$201,SMALL(IF(MATCH($L$2:$L$201&amp;$O$2:$O$201,$L$2:$L$201&amp;$O$2:$O$201, )=ROW($L$1:$O$200),ROW($L$2:$O$201),4^8),ROW(A10)),{1,4})&amp;""),"")</f>
        <v/>
      </c>
      <c r="R11" s="344" t="str">
        <v/>
      </c>
      <c r="S11" s="17"/>
      <c r="T11" s="344" t="str">
        <f t="array" ref="T11">T(INDEX(Q:Q,MIN(IF(COUNTIF(T$1:T10,$Q$2:$Q$201),4^8,ROW($Q$2:$Q$201)))))</f>
        <v/>
      </c>
      <c r="U11" s="344" t="str">
        <f t="shared" ref="U11:AD11" ca="1" si="22">IFERROR(OFFSET($R$1,SUMPRODUCT(SMALL(($Q$2:$Q$201=U$1)*ROW($Q$2:$Q$201),ROW(6:6)+COUNTA($Q$2:$Q$201)-SUM(1*($Q$2:$Q$201=U$1))))-1,),"")</f>
        <v/>
      </c>
      <c r="V11" s="344" t="str">
        <f t="shared" ca="1" si="22"/>
        <v/>
      </c>
      <c r="W11" s="344" t="str">
        <f t="shared" ca="1" si="22"/>
        <v/>
      </c>
      <c r="X11" s="344" t="str">
        <f t="shared" ca="1" si="22"/>
        <v/>
      </c>
      <c r="Y11" s="344" t="str">
        <f t="shared" ca="1" si="22"/>
        <v/>
      </c>
      <c r="Z11" s="344" t="str">
        <f t="shared" ca="1" si="22"/>
        <v/>
      </c>
      <c r="AA11" s="344" t="str">
        <f t="shared" ca="1" si="22"/>
        <v/>
      </c>
      <c r="AB11" s="344" t="str">
        <f t="shared" ca="1" si="22"/>
        <v/>
      </c>
      <c r="AC11" s="344" t="str">
        <f t="shared" ca="1" si="22"/>
        <v/>
      </c>
      <c r="AD11" s="344" t="str">
        <f t="shared" ca="1" si="22"/>
        <v/>
      </c>
      <c r="AE11" s="17"/>
      <c r="AF11" s="344" t="str">
        <f>IF(AND(地價差額試算!K25="",$AJ11&lt;&gt;""),AF10,IF(AND(地價差額試算!K25&lt;&gt;"",$AJ11&lt;&gt;""),地價差額試算!K25,""))</f>
        <v/>
      </c>
      <c r="AG11" s="344" t="str">
        <f>IF(AND(地價差額試算!L25="",$AJ11&lt;&gt;""),AG10,IF(AND(地價差額試算!L25&lt;&gt;"",$AJ11&lt;&gt;""),地價差額試算!L25,""))</f>
        <v/>
      </c>
      <c r="AH11" s="344" t="str">
        <f>IF(AND(地價差額試算!M25="",$AJ11&lt;&gt;""),AH10,IF(AND(地價差額試算!M25&lt;&gt;"",$AJ11&lt;&gt;""),地價差額試算!M25,""))</f>
        <v/>
      </c>
      <c r="AI11" s="344" t="str">
        <f>IF(地價差額試算!N25&lt;&gt;"",地價差額試算!N25,"")</f>
        <v/>
      </c>
      <c r="AJ11" s="344" t="str">
        <f>IF(地價差額試算!O25&lt;&gt;"",地價差額試算!O25,"")</f>
        <v/>
      </c>
      <c r="AK11" s="344" t="str">
        <f>IF(地價差額試算!P25&lt;&gt;"",地價差額試算!P25,"")</f>
        <v/>
      </c>
      <c r="AL11" s="344" t="str">
        <f>IF(地價差額試算!Q25&lt;&gt;"",地價差額試算!Q25,"")</f>
        <v/>
      </c>
      <c r="AM11" s="344" t="str">
        <f t="shared" si="8"/>
        <v/>
      </c>
      <c r="AN11" s="344" t="str">
        <f t="shared" si="3"/>
        <v/>
      </c>
      <c r="AO11" s="344" t="str">
        <f t="shared" si="4"/>
        <v/>
      </c>
      <c r="AP11" s="17"/>
      <c r="AQ11" s="344" t="str">
        <f t="array" ref="AQ11">IFERROR(INDEX($AF$1:$AF$200,SMALL(IF($AF$2:$AF$201&lt;&gt;"",ROW($AF$2:$AF$201),9999),ROW(AQ10)),COLUMN(A:A)),"")</f>
        <v/>
      </c>
      <c r="AR11" s="344" t="str">
        <f t="array" ref="AR11">IFERROR(INDEX($AJ$1:$AJ$200,SMALL(IF($AJ$2:$AJ$201&lt;&gt;"",ROW($AJ$2:$AJ$201),9999),ROW(AQ10)),COLUMN(A:A)),"")</f>
        <v/>
      </c>
      <c r="AS11" s="344" t="str">
        <f t="array" ref="AS11">IFERROR(INDEX($AK$1:$AK$200,SMALL(IF($AK$2:$AK$201&lt;&gt;"",ROW($AK$2:$AK$201),9999),ROW(AS10)),COLUMN(A:A)),"")</f>
        <v/>
      </c>
      <c r="AT11" s="344" t="str">
        <f t="array" ref="AT11">IFERROR(INDEX($AL$1:$AL$200,SMALL(IF($AL$2:$AL$201&lt;&gt;"",ROW($AL$2:$AL$201),9999),ROW(AT10)),COLUMN(A:A)),"")</f>
        <v/>
      </c>
      <c r="AU11" s="17"/>
      <c r="AV11" s="344" t="str">
        <f t="array" ref="AV11:AW11">IFERROR((INDEX(AQ$1:AT$201,SMALL(IF(MATCH($AQ$2:$AQ$201&amp;$AT$2:$AT$201,$AQ$2:$AQ$201&amp;$AT$2:$AT$201, )=ROW($AQ$1:$AT$200),ROW($AQ$2:$AT$201),4^8),ROW(AV10)),{1,4})&amp;""),"")</f>
        <v/>
      </c>
      <c r="AW11" s="344" t="str">
        <v/>
      </c>
      <c r="AX11" s="17"/>
      <c r="AY11" s="344" t="str">
        <f t="array" ref="AY11">T(INDEX(AV:AV,MIN(IF(COUNTIF(AY$1:AY10,$AV$2:$AV$201),4^8,ROW($AV$2:$AV$201)))))</f>
        <v/>
      </c>
      <c r="AZ11" s="344" t="str">
        <f t="shared" ref="AZ11:BI11" ca="1" si="23">IFERROR(OFFSET($AW$1,SUMPRODUCT(SMALL(($AV$2:$AV$201=AZ$1)*ROW($AV$2:$AV$201),ROW(6:6)+COUNTA($AV$2:$AV$201)-SUM(1*($AV$2:$AV$201=AZ$1))))-1,),"")</f>
        <v/>
      </c>
      <c r="BA11" s="344" t="str">
        <f t="shared" ca="1" si="23"/>
        <v/>
      </c>
      <c r="BB11" s="344" t="str">
        <f t="shared" ca="1" si="23"/>
        <v/>
      </c>
      <c r="BC11" s="344" t="str">
        <f t="shared" ca="1" si="23"/>
        <v/>
      </c>
      <c r="BD11" s="344" t="str">
        <f t="shared" ca="1" si="23"/>
        <v/>
      </c>
      <c r="BE11" s="344" t="str">
        <f t="shared" ca="1" si="23"/>
        <v/>
      </c>
      <c r="BF11" s="344" t="str">
        <f t="shared" ca="1" si="23"/>
        <v/>
      </c>
      <c r="BG11" s="344" t="str">
        <f t="shared" ca="1" si="23"/>
        <v/>
      </c>
      <c r="BH11" s="344" t="str">
        <f t="shared" ca="1" si="23"/>
        <v/>
      </c>
      <c r="BI11" s="344" t="str">
        <f t="shared" ca="1" si="23"/>
        <v/>
      </c>
      <c r="BJ11" s="17"/>
      <c r="BK11" s="18" t="str">
        <f t="array" ref="BK11">IFERROR(INDEX($E$1:$E$200,SMALL(IF($E$2:$E$201&lt;&gt;"",ROW($E$2:$E$201),9999),ROW($A10)),COLUMN(A:A)),"")</f>
        <v/>
      </c>
      <c r="BL11" s="18" t="str">
        <f t="array" ref="BL11">IFERROR(INDEX($AJ$1:$AJ$200,SMALL(IF($AJ$2:$AJ$201&lt;&gt;"",ROW($AJ$2:$AJ$201),9999),ROW(A10)),COLUMN(A:A)),"")</f>
        <v/>
      </c>
      <c r="BM11" s="18" t="str">
        <f t="array" ref="BM11">T(INDEX($BK:$BK,MIN(IF(COUNTIF(BM$1:BM10,$BK$2:$BK$201),4^8,ROW($BK$2:$BK$201)))))</f>
        <v/>
      </c>
      <c r="BN11" s="18" t="str">
        <f t="array" ref="BN11">T(INDEX($BL:$BL,MIN(IF(COUNTIF(BN$1:BN10,$BL$2:$BL$201),4^8,ROW($BL$2:$BL$201)))))</f>
        <v/>
      </c>
      <c r="BO11" s="18" t="str">
        <f t="array" aca="1" ref="BO11" ca="1">IF(ROW(BO10)&gt;(COUNTA($BM$2:$BN$201)-COUNTIF($BM$2:$BN$201,"")),"",INDIRECT(TEXT(RIGHT(SMALL(IF($BM$2:$BN$501&lt;&gt;"",COLUMN($BM$2:$BN$501)*10001+ROW($BM$2:$BN$501)*100,999999),ROW(BO10)),4),"!R00!C00"),))</f>
        <v/>
      </c>
      <c r="BP11" s="18" t="str">
        <f t="array" aca="1" ref="BP11" ca="1">T(INDEX($BO:$BO,MIN(IF(COUNTIF(BP$1:BP10,$BO$2:$BO$201),4^8,ROW($BO$2:$BO$201)))))</f>
        <v/>
      </c>
      <c r="BU11" s="21"/>
    </row>
    <row r="12" spans="1:73">
      <c r="A12" s="344" t="str">
        <f>IF(AND(地價差額試算!A26="",$E12&lt;&gt;""),A11,IF(AND(地價差額試算!A26&lt;&gt;"",$E12&lt;&gt;""),地價差額試算!A26,""))</f>
        <v/>
      </c>
      <c r="B12" s="344" t="str">
        <f>IF(AND(地價差額試算!B26="",$E12&lt;&gt;""),B11,IF(AND(地價差額試算!B26&lt;&gt;"",$E12&lt;&gt;""),地價差額試算!B26,""))</f>
        <v/>
      </c>
      <c r="C12" s="344" t="str">
        <f>IF(AND(地價差額試算!C26="",$E12&lt;&gt;""),C11,IF(AND(地價差額試算!C26&lt;&gt;"",$E12&lt;&gt;""),地價差額試算!C26,""))</f>
        <v/>
      </c>
      <c r="D12" s="344" t="str">
        <f>IF(地價差額試算!D26&lt;&gt;"",地價差額試算!D26,"")</f>
        <v/>
      </c>
      <c r="E12" s="344" t="str">
        <f>IF(地價差額試算!E26&lt;&gt;"",地價差額試算!E26,"")</f>
        <v/>
      </c>
      <c r="F12" s="344" t="str">
        <f>IF(地價差額試算!F26&lt;&gt;"",地價差額試算!F26,"")</f>
        <v/>
      </c>
      <c r="G12" s="344" t="str">
        <f>IF(地價差額試算!G26&lt;&gt;"",地價差額試算!G26,"")</f>
        <v/>
      </c>
      <c r="H12" s="344" t="str">
        <f t="shared" si="6"/>
        <v/>
      </c>
      <c r="I12" s="344" t="str">
        <f t="shared" si="0"/>
        <v/>
      </c>
      <c r="J12" s="344" t="str">
        <f t="shared" si="1"/>
        <v/>
      </c>
      <c r="K12" s="17"/>
      <c r="L12" s="344" t="str">
        <f t="array" ref="L12">IFERROR(INDEX($A$1:$A$200,SMALL(IF($A$2:$A$201&lt;&gt;"",ROW($A$2:$A$201),9999),ROW(L11)),COLUMN(A:A)),"")</f>
        <v/>
      </c>
      <c r="M12" s="344" t="str">
        <f t="array" ref="M12">IFERROR(INDEX($E$1:$E$200,SMALL(IF($E$2:$E$201&lt;&gt;"",ROW($E$2:$E$201),9999),ROW(M11)),COLUMN(A:A)),"")</f>
        <v/>
      </c>
      <c r="N12" s="344" t="str">
        <f t="array" ref="N12">IFERROR(INDEX($F$1:$F$200,SMALL(IF($F$2:$F$201&lt;&gt;"",ROW($F$2:$F$201),9999),ROW(N11)),COLUMN(A:A)),"")</f>
        <v/>
      </c>
      <c r="O12" s="344" t="str">
        <f t="array" ref="O12">IFERROR(INDEX($G$1:$G$200,SMALL(IF($G$2:$G$201&lt;&gt;"",ROW($G$2:$G$201),9999),ROW(O11)),COLUMN(A:A)),"")</f>
        <v/>
      </c>
      <c r="P12" s="17"/>
      <c r="Q12" s="344" t="str">
        <f t="array" ref="Q12:R12">IFERROR((INDEX(L$1:O$201,SMALL(IF(MATCH($L$2:$L$201&amp;$O$2:$O$201,$L$2:$L$201&amp;$O$2:$O$201, )=ROW($L$1:$O$200),ROW($L$2:$O$201),4^8),ROW(A11)),{1,4})&amp;""),"")</f>
        <v/>
      </c>
      <c r="R12" s="344" t="str">
        <v/>
      </c>
      <c r="S12" s="17"/>
      <c r="T12" s="344" t="str">
        <f t="array" ref="T12">T(INDEX(Q:Q,MIN(IF(COUNTIF(T$1:T11,$Q$2:$Q$201),4^8,ROW($Q$2:$Q$201)))))</f>
        <v/>
      </c>
      <c r="U12" s="344" t="str">
        <f t="shared" ref="U12:AD12" ca="1" si="24">IFERROR(OFFSET($R$1,SUMPRODUCT(SMALL(($Q$2:$Q$201=U$1)*ROW($Q$2:$Q$201),ROW(7:7)+COUNTA($Q$2:$Q$201)-SUM(1*($Q$2:$Q$201=U$1))))-1,),"")</f>
        <v/>
      </c>
      <c r="V12" s="344" t="str">
        <f t="shared" ca="1" si="24"/>
        <v/>
      </c>
      <c r="W12" s="344" t="str">
        <f t="shared" ca="1" si="24"/>
        <v/>
      </c>
      <c r="X12" s="344" t="str">
        <f t="shared" ca="1" si="24"/>
        <v/>
      </c>
      <c r="Y12" s="344" t="str">
        <f t="shared" ca="1" si="24"/>
        <v/>
      </c>
      <c r="Z12" s="344" t="str">
        <f t="shared" ca="1" si="24"/>
        <v/>
      </c>
      <c r="AA12" s="344" t="str">
        <f t="shared" ca="1" si="24"/>
        <v/>
      </c>
      <c r="AB12" s="344" t="str">
        <f t="shared" ca="1" si="24"/>
        <v/>
      </c>
      <c r="AC12" s="344" t="str">
        <f t="shared" ca="1" si="24"/>
        <v/>
      </c>
      <c r="AD12" s="344" t="str">
        <f t="shared" ca="1" si="24"/>
        <v/>
      </c>
      <c r="AE12" s="17"/>
      <c r="AF12" s="344" t="str">
        <f>IF(AND(地價差額試算!K26="",$AJ12&lt;&gt;""),AF11,IF(AND(地價差額試算!K26&lt;&gt;"",$AJ12&lt;&gt;""),地價差額試算!K26,""))</f>
        <v/>
      </c>
      <c r="AG12" s="344" t="str">
        <f>IF(AND(地價差額試算!L26="",$AJ12&lt;&gt;""),AG11,IF(AND(地價差額試算!L26&lt;&gt;"",$AJ12&lt;&gt;""),地價差額試算!L26,""))</f>
        <v/>
      </c>
      <c r="AH12" s="344" t="str">
        <f>IF(AND(地價差額試算!M26="",$AJ12&lt;&gt;""),AH11,IF(AND(地價差額試算!M26&lt;&gt;"",$AJ12&lt;&gt;""),地價差額試算!M26,""))</f>
        <v/>
      </c>
      <c r="AI12" s="344" t="str">
        <f>IF(地價差額試算!N26&lt;&gt;"",地價差額試算!N26,"")</f>
        <v/>
      </c>
      <c r="AJ12" s="344" t="str">
        <f>IF(地價差額試算!O26&lt;&gt;"",地價差額試算!O26,"")</f>
        <v/>
      </c>
      <c r="AK12" s="344" t="str">
        <f>IF(地價差額試算!P26&lt;&gt;"",地價差額試算!P26,"")</f>
        <v/>
      </c>
      <c r="AL12" s="344" t="str">
        <f>IF(地價差額試算!Q26&lt;&gt;"",地價差額試算!Q26,"")</f>
        <v/>
      </c>
      <c r="AM12" s="344" t="str">
        <f t="shared" si="8"/>
        <v/>
      </c>
      <c r="AN12" s="344" t="str">
        <f t="shared" si="3"/>
        <v/>
      </c>
      <c r="AO12" s="344" t="str">
        <f t="shared" si="4"/>
        <v/>
      </c>
      <c r="AP12" s="17"/>
      <c r="AQ12" s="344" t="str">
        <f t="array" ref="AQ12">IFERROR(INDEX($AF$1:$AF$200,SMALL(IF($AF$2:$AF$201&lt;&gt;"",ROW($AF$2:$AF$201),9999),ROW(AQ11)),COLUMN(A:A)),"")</f>
        <v/>
      </c>
      <c r="AR12" s="344" t="str">
        <f t="array" ref="AR12">IFERROR(INDEX($AJ$1:$AJ$200,SMALL(IF($AJ$2:$AJ$201&lt;&gt;"",ROW($AJ$2:$AJ$201),9999),ROW(AQ11)),COLUMN(A:A)),"")</f>
        <v/>
      </c>
      <c r="AS12" s="344" t="str">
        <f t="array" ref="AS12">IFERROR(INDEX($AK$1:$AK$200,SMALL(IF($AK$2:$AK$201&lt;&gt;"",ROW($AK$2:$AK$201),9999),ROW(AS11)),COLUMN(A:A)),"")</f>
        <v/>
      </c>
      <c r="AT12" s="344" t="str">
        <f t="array" ref="AT12">IFERROR(INDEX($AL$1:$AL$200,SMALL(IF($AL$2:$AL$201&lt;&gt;"",ROW($AL$2:$AL$201),9999),ROW(AT11)),COLUMN(A:A)),"")</f>
        <v/>
      </c>
      <c r="AU12" s="17"/>
      <c r="AV12" s="344" t="str">
        <f t="array" ref="AV12:AW12">IFERROR((INDEX(AQ$1:AT$201,SMALL(IF(MATCH($AQ$2:$AQ$201&amp;$AT$2:$AT$201,$AQ$2:$AQ$201&amp;$AT$2:$AT$201, )=ROW($AQ$1:$AT$200),ROW($AQ$2:$AT$201),4^8),ROW(AV11)),{1,4})&amp;""),"")</f>
        <v/>
      </c>
      <c r="AW12" s="344" t="str">
        <v/>
      </c>
      <c r="AX12" s="17"/>
      <c r="AY12" s="344" t="str">
        <f t="array" ref="AY12">T(INDEX(AV:AV,MIN(IF(COUNTIF(AY$1:AY11,$AV$2:$AV$201),4^8,ROW($AV$2:$AV$201)))))</f>
        <v/>
      </c>
      <c r="AZ12" s="344" t="str">
        <f t="shared" ref="AZ12:BI12" ca="1" si="25">IFERROR(OFFSET($AW$1,SUMPRODUCT(SMALL(($AV$2:$AV$201=AZ$1)*ROW($AV$2:$AV$201),ROW(7:7)+COUNTA($AV$2:$AV$201)-SUM(1*($AV$2:$AV$201=AZ$1))))-1,),"")</f>
        <v/>
      </c>
      <c r="BA12" s="344" t="str">
        <f t="shared" ca="1" si="25"/>
        <v/>
      </c>
      <c r="BB12" s="344" t="str">
        <f t="shared" ca="1" si="25"/>
        <v/>
      </c>
      <c r="BC12" s="344" t="str">
        <f t="shared" ca="1" si="25"/>
        <v/>
      </c>
      <c r="BD12" s="344" t="str">
        <f t="shared" ca="1" si="25"/>
        <v/>
      </c>
      <c r="BE12" s="344" t="str">
        <f t="shared" ca="1" si="25"/>
        <v/>
      </c>
      <c r="BF12" s="344" t="str">
        <f t="shared" ca="1" si="25"/>
        <v/>
      </c>
      <c r="BG12" s="344" t="str">
        <f t="shared" ca="1" si="25"/>
        <v/>
      </c>
      <c r="BH12" s="344" t="str">
        <f t="shared" ca="1" si="25"/>
        <v/>
      </c>
      <c r="BI12" s="344" t="str">
        <f t="shared" ca="1" si="25"/>
        <v/>
      </c>
      <c r="BJ12" s="17"/>
      <c r="BK12" s="18" t="str">
        <f t="array" ref="BK12">IFERROR(INDEX($E$1:$E$200,SMALL(IF($E$2:$E$201&lt;&gt;"",ROW($E$2:$E$201),9999),ROW($A11)),COLUMN(A:A)),"")</f>
        <v/>
      </c>
      <c r="BL12" s="18" t="str">
        <f t="array" ref="BL12">IFERROR(INDEX($AJ$1:$AJ$200,SMALL(IF($AJ$2:$AJ$201&lt;&gt;"",ROW($AJ$2:$AJ$201),9999),ROW(A11)),COLUMN(A:A)),"")</f>
        <v/>
      </c>
      <c r="BM12" s="18" t="str">
        <f t="array" ref="BM12">T(INDEX($BK:$BK,MIN(IF(COUNTIF(BM$1:BM11,$BK$2:$BK$201),4^8,ROW($BK$2:$BK$201)))))</f>
        <v/>
      </c>
      <c r="BN12" s="18" t="str">
        <f t="array" ref="BN12">T(INDEX($BL:$BL,MIN(IF(COUNTIF(BN$1:BN11,$BL$2:$BL$201),4^8,ROW($BL$2:$BL$201)))))</f>
        <v/>
      </c>
      <c r="BO12" s="18" t="str">
        <f t="array" aca="1" ref="BO12" ca="1">IF(ROW(BO11)&gt;(COUNTA($BM$2:$BN$201)-COUNTIF($BM$2:$BN$201,"")),"",INDIRECT(TEXT(RIGHT(SMALL(IF($BM$2:$BN$501&lt;&gt;"",COLUMN($BM$2:$BN$501)*10001+ROW($BM$2:$BN$501)*100,999999),ROW(BO11)),4),"!R00!C00"),))</f>
        <v/>
      </c>
      <c r="BP12" s="18" t="str">
        <f t="array" aca="1" ref="BP12" ca="1">T(INDEX($BO:$BO,MIN(IF(COUNTIF(BP$1:BP11,$BO$2:$BO$201),4^8,ROW($BO$2:$BO$201)))))</f>
        <v/>
      </c>
      <c r="BU12" s="21"/>
    </row>
    <row r="13" spans="1:73">
      <c r="A13" s="344" t="str">
        <f>IF(AND(地價差額試算!A27="",$E13&lt;&gt;""),A12,IF(AND(地價差額試算!A27&lt;&gt;"",$E13&lt;&gt;""),地價差額試算!A27,""))</f>
        <v/>
      </c>
      <c r="B13" s="344" t="str">
        <f>IF(AND(地價差額試算!B27="",$E13&lt;&gt;""),B12,IF(AND(地價差額試算!B27&lt;&gt;"",$E13&lt;&gt;""),地價差額試算!B27,""))</f>
        <v/>
      </c>
      <c r="C13" s="344" t="str">
        <f>IF(AND(地價差額試算!C27="",$E13&lt;&gt;""),C12,IF(AND(地價差額試算!C27&lt;&gt;"",$E13&lt;&gt;""),地價差額試算!C27,""))</f>
        <v/>
      </c>
      <c r="D13" s="344" t="str">
        <f>IF(地價差額試算!D27&lt;&gt;"",地價差額試算!D27,"")</f>
        <v/>
      </c>
      <c r="E13" s="344" t="str">
        <f>IF(地價差額試算!E27&lt;&gt;"",地價差額試算!E27,"")</f>
        <v/>
      </c>
      <c r="F13" s="344" t="str">
        <f>IF(地價差額試算!F27&lt;&gt;"",地價差額試算!F27,"")</f>
        <v/>
      </c>
      <c r="G13" s="344" t="str">
        <f>IF(地價差額試算!G27&lt;&gt;"",地價差額試算!G27,"")</f>
        <v/>
      </c>
      <c r="H13" s="344" t="str">
        <f t="shared" si="6"/>
        <v/>
      </c>
      <c r="I13" s="344" t="str">
        <f t="shared" si="0"/>
        <v/>
      </c>
      <c r="J13" s="344" t="str">
        <f t="shared" si="1"/>
        <v/>
      </c>
      <c r="K13" s="17"/>
      <c r="L13" s="344" t="str">
        <f t="array" ref="L13">IFERROR(INDEX($A$1:$A$200,SMALL(IF($A$2:$A$201&lt;&gt;"",ROW($A$2:$A$201),9999),ROW(L12)),COLUMN(A:A)),"")</f>
        <v/>
      </c>
      <c r="M13" s="344" t="str">
        <f t="array" ref="M13">IFERROR(INDEX($E$1:$E$200,SMALL(IF($E$2:$E$201&lt;&gt;"",ROW($E$2:$E$201),9999),ROW(M12)),COLUMN(A:A)),"")</f>
        <v/>
      </c>
      <c r="N13" s="344" t="str">
        <f t="array" ref="N13">IFERROR(INDEX($F$1:$F$200,SMALL(IF($F$2:$F$201&lt;&gt;"",ROW($F$2:$F$201),9999),ROW(N12)),COLUMN(A:A)),"")</f>
        <v/>
      </c>
      <c r="O13" s="344" t="str">
        <f t="array" ref="O13">IFERROR(INDEX($G$1:$G$200,SMALL(IF($G$2:$G$201&lt;&gt;"",ROW($G$2:$G$201),9999),ROW(O12)),COLUMN(A:A)),"")</f>
        <v/>
      </c>
      <c r="P13" s="17"/>
      <c r="Q13" s="344" t="str">
        <f t="array" ref="Q13:R13">IFERROR((INDEX(L$1:O$201,SMALL(IF(MATCH($L$2:$L$201&amp;$O$2:$O$201,$L$2:$L$201&amp;$O$2:$O$201, )=ROW($L$1:$O$200),ROW($L$2:$O$201),4^8),ROW(A12)),{1,4})&amp;""),"")</f>
        <v/>
      </c>
      <c r="R13" s="344" t="str">
        <v/>
      </c>
      <c r="S13" s="17"/>
      <c r="T13" s="344" t="str">
        <f t="array" ref="T13">T(INDEX(Q:Q,MIN(IF(COUNTIF(T$1:T12,$Q$2:$Q$201),4^8,ROW($Q$2:$Q$201)))))</f>
        <v/>
      </c>
      <c r="U13" s="344" t="str">
        <f t="shared" ref="U13:AD13" ca="1" si="26">IFERROR(OFFSET($R$1,SUMPRODUCT(SMALL(($Q$2:$Q$201=U$1)*ROW($Q$2:$Q$201),ROW(8:8)+COUNTA($Q$2:$Q$201)-SUM(1*($Q$2:$Q$201=U$1))))-1,),"")</f>
        <v/>
      </c>
      <c r="V13" s="344" t="str">
        <f t="shared" ca="1" si="26"/>
        <v/>
      </c>
      <c r="W13" s="344" t="str">
        <f t="shared" ca="1" si="26"/>
        <v/>
      </c>
      <c r="X13" s="344" t="str">
        <f t="shared" ca="1" si="26"/>
        <v/>
      </c>
      <c r="Y13" s="344" t="str">
        <f t="shared" ca="1" si="26"/>
        <v/>
      </c>
      <c r="Z13" s="344" t="str">
        <f t="shared" ca="1" si="26"/>
        <v/>
      </c>
      <c r="AA13" s="344" t="str">
        <f t="shared" ca="1" si="26"/>
        <v/>
      </c>
      <c r="AB13" s="344" t="str">
        <f t="shared" ca="1" si="26"/>
        <v/>
      </c>
      <c r="AC13" s="344" t="str">
        <f t="shared" ca="1" si="26"/>
        <v/>
      </c>
      <c r="AD13" s="344" t="str">
        <f t="shared" ca="1" si="26"/>
        <v/>
      </c>
      <c r="AE13" s="17"/>
      <c r="AF13" s="344" t="str">
        <f>IF(AND(地價差額試算!K27="",$AJ13&lt;&gt;""),AF12,IF(AND(地價差額試算!K27&lt;&gt;"",$AJ13&lt;&gt;""),地價差額試算!K27,""))</f>
        <v/>
      </c>
      <c r="AG13" s="344" t="str">
        <f>IF(AND(地價差額試算!L27="",$AJ13&lt;&gt;""),AG12,IF(AND(地價差額試算!L27&lt;&gt;"",$AJ13&lt;&gt;""),地價差額試算!L27,""))</f>
        <v/>
      </c>
      <c r="AH13" s="344" t="str">
        <f>IF(AND(地價差額試算!M27="",$AJ13&lt;&gt;""),AH12,IF(AND(地價差額試算!M27&lt;&gt;"",$AJ13&lt;&gt;""),地價差額試算!M27,""))</f>
        <v/>
      </c>
      <c r="AI13" s="344" t="str">
        <f>IF(地價差額試算!N27&lt;&gt;"",地價差額試算!N27,"")</f>
        <v/>
      </c>
      <c r="AJ13" s="344" t="str">
        <f>IF(地價差額試算!O27&lt;&gt;"",地價差額試算!O27,"")</f>
        <v/>
      </c>
      <c r="AK13" s="344" t="str">
        <f>IF(地價差額試算!P27&lt;&gt;"",地價差額試算!P27,"")</f>
        <v/>
      </c>
      <c r="AL13" s="344" t="str">
        <f>IF(地價差額試算!Q27&lt;&gt;"",地價差額試算!Q27,"")</f>
        <v/>
      </c>
      <c r="AM13" s="344" t="str">
        <f t="shared" si="8"/>
        <v/>
      </c>
      <c r="AN13" s="344" t="str">
        <f t="shared" si="3"/>
        <v/>
      </c>
      <c r="AO13" s="344" t="str">
        <f t="shared" si="4"/>
        <v/>
      </c>
      <c r="AP13" s="17"/>
      <c r="AQ13" s="344" t="str">
        <f t="array" ref="AQ13">IFERROR(INDEX($AF$1:$AF$200,SMALL(IF($AF$2:$AF$201&lt;&gt;"",ROW($AF$2:$AF$201),9999),ROW(AQ12)),COLUMN(A:A)),"")</f>
        <v/>
      </c>
      <c r="AR13" s="344" t="str">
        <f t="array" ref="AR13">IFERROR(INDEX($AJ$1:$AJ$200,SMALL(IF($AJ$2:$AJ$201&lt;&gt;"",ROW($AJ$2:$AJ$201),9999),ROW(AQ12)),COLUMN(A:A)),"")</f>
        <v/>
      </c>
      <c r="AS13" s="344" t="str">
        <f t="array" ref="AS13">IFERROR(INDEX($AK$1:$AK$200,SMALL(IF($AK$2:$AK$201&lt;&gt;"",ROW($AK$2:$AK$201),9999),ROW(AS12)),COLUMN(A:A)),"")</f>
        <v/>
      </c>
      <c r="AT13" s="344" t="str">
        <f t="array" ref="AT13">IFERROR(INDEX($AL$1:$AL$200,SMALL(IF($AL$2:$AL$201&lt;&gt;"",ROW($AL$2:$AL$201),9999),ROW(AT12)),COLUMN(A:A)),"")</f>
        <v/>
      </c>
      <c r="AU13" s="17"/>
      <c r="AV13" s="344" t="str">
        <f t="array" ref="AV13:AW13">IFERROR((INDEX(AQ$1:AT$201,SMALL(IF(MATCH($AQ$2:$AQ$201&amp;$AT$2:$AT$201,$AQ$2:$AQ$201&amp;$AT$2:$AT$201, )=ROW($AQ$1:$AT$200),ROW($AQ$2:$AT$201),4^8),ROW(AV12)),{1,4})&amp;""),"")</f>
        <v/>
      </c>
      <c r="AW13" s="344" t="str">
        <v/>
      </c>
      <c r="AX13" s="17"/>
      <c r="AY13" s="344" t="str">
        <f t="array" ref="AY13">T(INDEX(AV:AV,MIN(IF(COUNTIF(AY$1:AY12,$AV$2:$AV$201),4^8,ROW($AV$2:$AV$201)))))</f>
        <v/>
      </c>
      <c r="AZ13" s="344" t="str">
        <f t="shared" ref="AZ13:BI13" ca="1" si="27">IFERROR(OFFSET($AW$1,SUMPRODUCT(SMALL(($AV$2:$AV$201=AZ$1)*ROW($AV$2:$AV$201),ROW(8:8)+COUNTA($AV$2:$AV$201)-SUM(1*($AV$2:$AV$201=AZ$1))))-1,),"")</f>
        <v/>
      </c>
      <c r="BA13" s="344" t="str">
        <f t="shared" ca="1" si="27"/>
        <v/>
      </c>
      <c r="BB13" s="344" t="str">
        <f t="shared" ca="1" si="27"/>
        <v/>
      </c>
      <c r="BC13" s="344" t="str">
        <f t="shared" ca="1" si="27"/>
        <v/>
      </c>
      <c r="BD13" s="344" t="str">
        <f t="shared" ca="1" si="27"/>
        <v/>
      </c>
      <c r="BE13" s="344" t="str">
        <f t="shared" ca="1" si="27"/>
        <v/>
      </c>
      <c r="BF13" s="344" t="str">
        <f t="shared" ca="1" si="27"/>
        <v/>
      </c>
      <c r="BG13" s="344" t="str">
        <f t="shared" ca="1" si="27"/>
        <v/>
      </c>
      <c r="BH13" s="344" t="str">
        <f t="shared" ca="1" si="27"/>
        <v/>
      </c>
      <c r="BI13" s="344" t="str">
        <f t="shared" ca="1" si="27"/>
        <v/>
      </c>
      <c r="BJ13" s="17"/>
      <c r="BK13" s="18" t="str">
        <f t="array" ref="BK13">IFERROR(INDEX($E$1:$E$200,SMALL(IF($E$2:$E$201&lt;&gt;"",ROW($E$2:$E$201),9999),ROW($A12)),COLUMN(A:A)),"")</f>
        <v/>
      </c>
      <c r="BL13" s="18" t="str">
        <f t="array" ref="BL13">IFERROR(INDEX($AJ$1:$AJ$200,SMALL(IF($AJ$2:$AJ$201&lt;&gt;"",ROW($AJ$2:$AJ$201),9999),ROW(A12)),COLUMN(A:A)),"")</f>
        <v/>
      </c>
      <c r="BM13" s="18" t="str">
        <f t="array" ref="BM13">T(INDEX($BK:$BK,MIN(IF(COUNTIF(BM$1:BM12,$BK$2:$BK$201),4^8,ROW($BK$2:$BK$201)))))</f>
        <v/>
      </c>
      <c r="BN13" s="18" t="str">
        <f t="array" ref="BN13">T(INDEX($BL:$BL,MIN(IF(COUNTIF(BN$1:BN12,$BL$2:$BL$201),4^8,ROW($BL$2:$BL$201)))))</f>
        <v/>
      </c>
      <c r="BO13" s="18" t="str">
        <f t="array" aca="1" ref="BO13" ca="1">IF(ROW(BO12)&gt;(COUNTA($BM$2:$BN$201)-COUNTIF($BM$2:$BN$201,"")),"",INDIRECT(TEXT(RIGHT(SMALL(IF($BM$2:$BN$501&lt;&gt;"",COLUMN($BM$2:$BN$501)*10001+ROW($BM$2:$BN$501)*100,999999),ROW(BO12)),4),"!R00!C00"),))</f>
        <v/>
      </c>
      <c r="BP13" s="18" t="str">
        <f t="array" aca="1" ref="BP13" ca="1">T(INDEX($BO:$BO,MIN(IF(COUNTIF(BP$1:BP12,$BO$2:$BO$201),4^8,ROW($BO$2:$BO$201)))))</f>
        <v/>
      </c>
      <c r="BU13" s="21"/>
    </row>
    <row r="14" spans="1:73">
      <c r="A14" s="344" t="str">
        <f>IF(AND(地價差額試算!A28="",$E14&lt;&gt;""),A13,IF(AND(地價差額試算!A28&lt;&gt;"",$E14&lt;&gt;""),地價差額試算!A28,""))</f>
        <v/>
      </c>
      <c r="B14" s="344" t="str">
        <f>IF(AND(地價差額試算!B28="",$E14&lt;&gt;""),B13,IF(AND(地價差額試算!B28&lt;&gt;"",$E14&lt;&gt;""),地價差額試算!B28,""))</f>
        <v/>
      </c>
      <c r="C14" s="344" t="str">
        <f>IF(AND(地價差額試算!C28="",$E14&lt;&gt;""),C13,IF(AND(地價差額試算!C28&lt;&gt;"",$E14&lt;&gt;""),地價差額試算!C28,""))</f>
        <v/>
      </c>
      <c r="D14" s="344" t="str">
        <f>IF(地價差額試算!D28&lt;&gt;"",地價差額試算!D28,"")</f>
        <v/>
      </c>
      <c r="E14" s="344" t="str">
        <f>IF(地價差額試算!E28&lt;&gt;"",地價差額試算!E28,"")</f>
        <v/>
      </c>
      <c r="F14" s="344" t="str">
        <f>IF(地價差額試算!F28&lt;&gt;"",地價差額試算!F28,"")</f>
        <v/>
      </c>
      <c r="G14" s="344" t="str">
        <f>IF(地價差額試算!G28&lt;&gt;"",地價差額試算!G28,"")</f>
        <v/>
      </c>
      <c r="H14" s="344" t="str">
        <f t="shared" si="6"/>
        <v/>
      </c>
      <c r="I14" s="344" t="str">
        <f t="shared" si="0"/>
        <v/>
      </c>
      <c r="J14" s="344" t="str">
        <f t="shared" si="1"/>
        <v/>
      </c>
      <c r="K14" s="17"/>
      <c r="L14" s="344" t="str">
        <f t="array" ref="L14">IFERROR(INDEX($A$1:$A$200,SMALL(IF($A$2:$A$201&lt;&gt;"",ROW($A$2:$A$201),9999),ROW(L13)),COLUMN(A:A)),"")</f>
        <v/>
      </c>
      <c r="M14" s="344" t="str">
        <f t="array" ref="M14">IFERROR(INDEX($E$1:$E$200,SMALL(IF($E$2:$E$201&lt;&gt;"",ROW($E$2:$E$201),9999),ROW(M13)),COLUMN(A:A)),"")</f>
        <v/>
      </c>
      <c r="N14" s="344" t="str">
        <f t="array" ref="N14">IFERROR(INDEX($F$1:$F$200,SMALL(IF($F$2:$F$201&lt;&gt;"",ROW($F$2:$F$201),9999),ROW(N13)),COLUMN(A:A)),"")</f>
        <v/>
      </c>
      <c r="O14" s="344" t="str">
        <f t="array" ref="O14">IFERROR(INDEX($G$1:$G$200,SMALL(IF($G$2:$G$201&lt;&gt;"",ROW($G$2:$G$201),9999),ROW(O13)),COLUMN(A:A)),"")</f>
        <v/>
      </c>
      <c r="P14" s="17"/>
      <c r="Q14" s="344" t="str">
        <f t="array" ref="Q14:R14">IFERROR((INDEX(L$1:O$201,SMALL(IF(MATCH($L$2:$L$201&amp;$O$2:$O$201,$L$2:$L$201&amp;$O$2:$O$201, )=ROW($L$1:$O$200),ROW($L$2:$O$201),4^8),ROW(A13)),{1,4})&amp;""),"")</f>
        <v/>
      </c>
      <c r="R14" s="344" t="str">
        <v/>
      </c>
      <c r="S14" s="17"/>
      <c r="T14" s="344" t="str">
        <f t="array" ref="T14">T(INDEX(Q:Q,MIN(IF(COUNTIF(T$1:T13,$Q$2:$Q$201),4^8,ROW($Q$2:$Q$201)))))</f>
        <v/>
      </c>
      <c r="U14" s="344" t="str">
        <f t="shared" ref="U14:AD14" ca="1" si="28">IFERROR(OFFSET($R$1,SUMPRODUCT(SMALL(($Q$2:$Q$201=U$1)*ROW($Q$2:$Q$201),ROW(9:9)+COUNTA($Q$2:$Q$201)-SUM(1*($Q$2:$Q$201=U$1))))-1,),"")</f>
        <v/>
      </c>
      <c r="V14" s="344" t="str">
        <f t="shared" ca="1" si="28"/>
        <v/>
      </c>
      <c r="W14" s="344" t="str">
        <f t="shared" ca="1" si="28"/>
        <v/>
      </c>
      <c r="X14" s="344" t="str">
        <f t="shared" ca="1" si="28"/>
        <v/>
      </c>
      <c r="Y14" s="344" t="str">
        <f t="shared" ca="1" si="28"/>
        <v/>
      </c>
      <c r="Z14" s="344" t="str">
        <f t="shared" ca="1" si="28"/>
        <v/>
      </c>
      <c r="AA14" s="344" t="str">
        <f t="shared" ca="1" si="28"/>
        <v/>
      </c>
      <c r="AB14" s="344" t="str">
        <f t="shared" ca="1" si="28"/>
        <v/>
      </c>
      <c r="AC14" s="344" t="str">
        <f t="shared" ca="1" si="28"/>
        <v/>
      </c>
      <c r="AD14" s="344" t="str">
        <f t="shared" ca="1" si="28"/>
        <v/>
      </c>
      <c r="AE14" s="17"/>
      <c r="AF14" s="344" t="str">
        <f>IF(AND(地價差額試算!K28="",$AJ14&lt;&gt;""),AF13,IF(AND(地價差額試算!K28&lt;&gt;"",$AJ14&lt;&gt;""),地價差額試算!K28,""))</f>
        <v/>
      </c>
      <c r="AG14" s="344" t="str">
        <f>IF(AND(地價差額試算!L28="",$AJ14&lt;&gt;""),AG13,IF(AND(地價差額試算!L28&lt;&gt;"",$AJ14&lt;&gt;""),地價差額試算!L28,""))</f>
        <v/>
      </c>
      <c r="AH14" s="344" t="str">
        <f>IF(AND(地價差額試算!M28="",$AJ14&lt;&gt;""),AH13,IF(AND(地價差額試算!M28&lt;&gt;"",$AJ14&lt;&gt;""),地價差額試算!M28,""))</f>
        <v/>
      </c>
      <c r="AI14" s="344" t="str">
        <f>IF(地價差額試算!N28&lt;&gt;"",地價差額試算!N28,"")</f>
        <v/>
      </c>
      <c r="AJ14" s="344" t="str">
        <f>IF(地價差額試算!O28&lt;&gt;"",地價差額試算!O28,"")</f>
        <v/>
      </c>
      <c r="AK14" s="344" t="str">
        <f>IF(地價差額試算!P28&lt;&gt;"",地價差額試算!P28,"")</f>
        <v/>
      </c>
      <c r="AL14" s="344" t="str">
        <f>IF(地價差額試算!Q28&lt;&gt;"",地價差額試算!Q28,"")</f>
        <v/>
      </c>
      <c r="AM14" s="344" t="str">
        <f t="shared" si="8"/>
        <v/>
      </c>
      <c r="AN14" s="344" t="str">
        <f t="shared" si="3"/>
        <v/>
      </c>
      <c r="AO14" s="344" t="str">
        <f t="shared" si="4"/>
        <v/>
      </c>
      <c r="AP14" s="17"/>
      <c r="AQ14" s="344" t="str">
        <f t="array" ref="AQ14">IFERROR(INDEX($AF$1:$AF$200,SMALL(IF($AF$2:$AF$201&lt;&gt;"",ROW($AF$2:$AF$201),9999),ROW(AQ13)),COLUMN(A:A)),"")</f>
        <v/>
      </c>
      <c r="AR14" s="344" t="str">
        <f t="array" ref="AR14">IFERROR(INDEX($AJ$1:$AJ$200,SMALL(IF($AJ$2:$AJ$201&lt;&gt;"",ROW($AJ$2:$AJ$201),9999),ROW(AQ13)),COLUMN(A:A)),"")</f>
        <v/>
      </c>
      <c r="AS14" s="344" t="str">
        <f t="array" ref="AS14">IFERROR(INDEX($AK$1:$AK$200,SMALL(IF($AK$2:$AK$201&lt;&gt;"",ROW($AK$2:$AK$201),9999),ROW(AS13)),COLUMN(A:A)),"")</f>
        <v/>
      </c>
      <c r="AT14" s="344" t="str">
        <f t="array" ref="AT14">IFERROR(INDEX($AL$1:$AL$200,SMALL(IF($AL$2:$AL$201&lt;&gt;"",ROW($AL$2:$AL$201),9999),ROW(AT13)),COLUMN(A:A)),"")</f>
        <v/>
      </c>
      <c r="AU14" s="17"/>
      <c r="AV14" s="344" t="str">
        <f t="array" ref="AV14:AW14">IFERROR((INDEX(AQ$1:AT$201,SMALL(IF(MATCH($AQ$2:$AQ$201&amp;$AT$2:$AT$201,$AQ$2:$AQ$201&amp;$AT$2:$AT$201, )=ROW($AQ$1:$AT$200),ROW($AQ$2:$AT$201),4^8),ROW(AV13)),{1,4})&amp;""),"")</f>
        <v/>
      </c>
      <c r="AW14" s="344" t="str">
        <v/>
      </c>
      <c r="AX14" s="17"/>
      <c r="AY14" s="344" t="str">
        <f t="array" ref="AY14">T(INDEX(AV:AV,MIN(IF(COUNTIF(AY$1:AY13,$AV$2:$AV$201),4^8,ROW($AV$2:$AV$201)))))</f>
        <v/>
      </c>
      <c r="AZ14" s="344" t="str">
        <f t="shared" ref="AZ14:BI14" ca="1" si="29">IFERROR(OFFSET($AW$1,SUMPRODUCT(SMALL(($AV$2:$AV$201=AZ$1)*ROW($AV$2:$AV$201),ROW(9:9)+COUNTA($AV$2:$AV$201)-SUM(1*($AV$2:$AV$201=AZ$1))))-1,),"")</f>
        <v/>
      </c>
      <c r="BA14" s="344" t="str">
        <f t="shared" ca="1" si="29"/>
        <v/>
      </c>
      <c r="BB14" s="344" t="str">
        <f t="shared" ca="1" si="29"/>
        <v/>
      </c>
      <c r="BC14" s="344" t="str">
        <f t="shared" ca="1" si="29"/>
        <v/>
      </c>
      <c r="BD14" s="344" t="str">
        <f t="shared" ca="1" si="29"/>
        <v/>
      </c>
      <c r="BE14" s="344" t="str">
        <f t="shared" ca="1" si="29"/>
        <v/>
      </c>
      <c r="BF14" s="344" t="str">
        <f t="shared" ca="1" si="29"/>
        <v/>
      </c>
      <c r="BG14" s="344" t="str">
        <f t="shared" ca="1" si="29"/>
        <v/>
      </c>
      <c r="BH14" s="344" t="str">
        <f t="shared" ca="1" si="29"/>
        <v/>
      </c>
      <c r="BI14" s="344" t="str">
        <f t="shared" ca="1" si="29"/>
        <v/>
      </c>
      <c r="BJ14" s="17"/>
      <c r="BK14" s="18" t="str">
        <f t="array" ref="BK14">IFERROR(INDEX($E$1:$E$200,SMALL(IF($E$2:$E$201&lt;&gt;"",ROW($E$2:$E$201),9999),ROW($A13)),COLUMN(A:A)),"")</f>
        <v/>
      </c>
      <c r="BL14" s="18" t="str">
        <f t="array" ref="BL14">IFERROR(INDEX($AJ$1:$AJ$200,SMALL(IF($AJ$2:$AJ$201&lt;&gt;"",ROW($AJ$2:$AJ$201),9999),ROW(A13)),COLUMN(A:A)),"")</f>
        <v/>
      </c>
      <c r="BM14" s="18" t="str">
        <f t="array" ref="BM14">T(INDEX($BK:$BK,MIN(IF(COUNTIF(BM$1:BM13,$BK$2:$BK$201),4^8,ROW($BK$2:$BK$201)))))</f>
        <v/>
      </c>
      <c r="BN14" s="18" t="str">
        <f t="array" ref="BN14">T(INDEX($BL:$BL,MIN(IF(COUNTIF(BN$1:BN13,$BL$2:$BL$201),4^8,ROW($BL$2:$BL$201)))))</f>
        <v/>
      </c>
      <c r="BO14" s="18" t="str">
        <f t="array" aca="1" ref="BO14" ca="1">IF(ROW(BO13)&gt;(COUNTA($BM$2:$BN$201)-COUNTIF($BM$2:$BN$201,"")),"",INDIRECT(TEXT(RIGHT(SMALL(IF($BM$2:$BN$501&lt;&gt;"",COLUMN($BM$2:$BN$501)*10001+ROW($BM$2:$BN$501)*100,999999),ROW(BO13)),4),"!R00!C00"),))</f>
        <v/>
      </c>
      <c r="BP14" s="18" t="str">
        <f t="array" aca="1" ref="BP14" ca="1">T(INDEX($BO:$BO,MIN(IF(COUNTIF(BP$1:BP13,$BO$2:$BO$201),4^8,ROW($BO$2:$BO$201)))))</f>
        <v/>
      </c>
      <c r="BU14" s="21"/>
    </row>
    <row r="15" spans="1:73">
      <c r="A15" s="344" t="str">
        <f>IF(AND(地價差額試算!A29="",$E15&lt;&gt;""),A14,IF(AND(地價差額試算!A29&lt;&gt;"",$E15&lt;&gt;""),地價差額試算!A29,""))</f>
        <v/>
      </c>
      <c r="B15" s="344" t="str">
        <f>IF(AND(地價差額試算!B29="",$E15&lt;&gt;""),B14,IF(AND(地價差額試算!B29&lt;&gt;"",$E15&lt;&gt;""),地價差額試算!B29,""))</f>
        <v/>
      </c>
      <c r="C15" s="344" t="str">
        <f>IF(AND(地價差額試算!C29="",$E15&lt;&gt;""),C14,IF(AND(地價差額試算!C29&lt;&gt;"",$E15&lt;&gt;""),地價差額試算!C29,""))</f>
        <v/>
      </c>
      <c r="D15" s="344" t="str">
        <f>IF(地價差額試算!D29&lt;&gt;"",地價差額試算!D29,"")</f>
        <v/>
      </c>
      <c r="E15" s="344" t="str">
        <f>IF(地價差額試算!E29&lt;&gt;"",地價差額試算!E29,"")</f>
        <v/>
      </c>
      <c r="F15" s="344" t="str">
        <f>IF(地價差額試算!F29&lt;&gt;"",地價差額試算!F29,"")</f>
        <v/>
      </c>
      <c r="G15" s="344" t="str">
        <f>IF(地價差額試算!G29&lt;&gt;"",地價差額試算!G29,"")</f>
        <v/>
      </c>
      <c r="H15" s="344" t="str">
        <f t="shared" si="6"/>
        <v/>
      </c>
      <c r="I15" s="344" t="str">
        <f t="shared" si="0"/>
        <v/>
      </c>
      <c r="J15" s="344" t="str">
        <f t="shared" si="1"/>
        <v/>
      </c>
      <c r="K15" s="17"/>
      <c r="L15" s="344" t="str">
        <f t="array" ref="L15">IFERROR(INDEX($A$1:$A$200,SMALL(IF($A$2:$A$201&lt;&gt;"",ROW($A$2:$A$201),9999),ROW(L14)),COLUMN(A:A)),"")</f>
        <v/>
      </c>
      <c r="M15" s="344" t="str">
        <f t="array" ref="M15">IFERROR(INDEX($E$1:$E$200,SMALL(IF($E$2:$E$201&lt;&gt;"",ROW($E$2:$E$201),9999),ROW(M14)),COLUMN(A:A)),"")</f>
        <v/>
      </c>
      <c r="N15" s="344" t="str">
        <f t="array" ref="N15">IFERROR(INDEX($F$1:$F$200,SMALL(IF($F$2:$F$201&lt;&gt;"",ROW($F$2:$F$201),9999),ROW(N14)),COLUMN(A:A)),"")</f>
        <v/>
      </c>
      <c r="O15" s="344" t="str">
        <f t="array" ref="O15">IFERROR(INDEX($G$1:$G$200,SMALL(IF($G$2:$G$201&lt;&gt;"",ROW($G$2:$G$201),9999),ROW(O14)),COLUMN(A:A)),"")</f>
        <v/>
      </c>
      <c r="P15" s="17"/>
      <c r="Q15" s="344" t="str">
        <f t="array" ref="Q15:R15">IFERROR((INDEX(L$1:O$201,SMALL(IF(MATCH($L$2:$L$201&amp;$O$2:$O$201,$L$2:$L$201&amp;$O$2:$O$201, )=ROW($L$1:$O$200),ROW($L$2:$O$201),4^8),ROW(A14)),{1,4})&amp;""),"")</f>
        <v/>
      </c>
      <c r="R15" s="344" t="str">
        <v/>
      </c>
      <c r="S15" s="17"/>
      <c r="T15" s="344" t="str">
        <f t="array" ref="T15">T(INDEX(Q:Q,MIN(IF(COUNTIF(T$1:T14,$Q$2:$Q$201),4^8,ROW($Q$2:$Q$201)))))</f>
        <v/>
      </c>
      <c r="U15" s="344" t="str">
        <f t="shared" ref="U15:AD15" ca="1" si="30">IFERROR(OFFSET($R$1,SUMPRODUCT(SMALL(($Q$2:$Q$201=U$1)*ROW($Q$2:$Q$201),ROW(10:10)+COUNTA($Q$2:$Q$201)-SUM(1*($Q$2:$Q$201=U$1))))-1,),"")</f>
        <v/>
      </c>
      <c r="V15" s="344" t="str">
        <f t="shared" ca="1" si="30"/>
        <v/>
      </c>
      <c r="W15" s="344" t="str">
        <f t="shared" ca="1" si="30"/>
        <v/>
      </c>
      <c r="X15" s="344" t="str">
        <f t="shared" ca="1" si="30"/>
        <v/>
      </c>
      <c r="Y15" s="344" t="str">
        <f t="shared" ca="1" si="30"/>
        <v/>
      </c>
      <c r="Z15" s="344" t="str">
        <f t="shared" ca="1" si="30"/>
        <v/>
      </c>
      <c r="AA15" s="344" t="str">
        <f t="shared" ca="1" si="30"/>
        <v/>
      </c>
      <c r="AB15" s="344" t="str">
        <f t="shared" ca="1" si="30"/>
        <v/>
      </c>
      <c r="AC15" s="344" t="str">
        <f t="shared" ca="1" si="30"/>
        <v/>
      </c>
      <c r="AD15" s="344" t="str">
        <f t="shared" ca="1" si="30"/>
        <v/>
      </c>
      <c r="AE15" s="17"/>
      <c r="AF15" s="344" t="str">
        <f>IF(AND(地價差額試算!K29="",$AJ15&lt;&gt;""),AF14,IF(AND(地價差額試算!K29&lt;&gt;"",$AJ15&lt;&gt;""),地價差額試算!K29,""))</f>
        <v/>
      </c>
      <c r="AG15" s="344" t="str">
        <f>IF(AND(地價差額試算!L29="",$AJ15&lt;&gt;""),AG14,IF(AND(地價差額試算!L29&lt;&gt;"",$AJ15&lt;&gt;""),地價差額試算!L29,""))</f>
        <v/>
      </c>
      <c r="AH15" s="344" t="str">
        <f>IF(AND(地價差額試算!M29="",$AJ15&lt;&gt;""),AH14,IF(AND(地價差額試算!M29&lt;&gt;"",$AJ15&lt;&gt;""),地價差額試算!M29,""))</f>
        <v/>
      </c>
      <c r="AI15" s="344" t="str">
        <f>IF(地價差額試算!N29&lt;&gt;"",地價差額試算!N29,"")</f>
        <v/>
      </c>
      <c r="AJ15" s="344" t="str">
        <f>IF(地價差額試算!O29&lt;&gt;"",地價差額試算!O29,"")</f>
        <v/>
      </c>
      <c r="AK15" s="344" t="str">
        <f>IF(地價差額試算!P29&lt;&gt;"",地價差額試算!P29,"")</f>
        <v/>
      </c>
      <c r="AL15" s="344" t="str">
        <f>IF(地價差額試算!Q29&lt;&gt;"",地價差額試算!Q29,"")</f>
        <v/>
      </c>
      <c r="AM15" s="344" t="str">
        <f t="shared" si="8"/>
        <v/>
      </c>
      <c r="AN15" s="344" t="str">
        <f t="shared" si="3"/>
        <v/>
      </c>
      <c r="AO15" s="344" t="str">
        <f t="shared" si="4"/>
        <v/>
      </c>
      <c r="AP15" s="17"/>
      <c r="AQ15" s="344" t="str">
        <f t="array" ref="AQ15">IFERROR(INDEX($AF$1:$AF$200,SMALL(IF($AF$2:$AF$201&lt;&gt;"",ROW($AF$2:$AF$201),9999),ROW(AQ14)),COLUMN(A:A)),"")</f>
        <v/>
      </c>
      <c r="AR15" s="344" t="str">
        <f t="array" ref="AR15">IFERROR(INDEX($AJ$1:$AJ$200,SMALL(IF($AJ$2:$AJ$201&lt;&gt;"",ROW($AJ$2:$AJ$201),9999),ROW(AQ14)),COLUMN(A:A)),"")</f>
        <v/>
      </c>
      <c r="AS15" s="344" t="str">
        <f t="array" ref="AS15">IFERROR(INDEX($AK$1:$AK$200,SMALL(IF($AK$2:$AK$201&lt;&gt;"",ROW($AK$2:$AK$201),9999),ROW(AS14)),COLUMN(A:A)),"")</f>
        <v/>
      </c>
      <c r="AT15" s="344" t="str">
        <f t="array" ref="AT15">IFERROR(INDEX($AL$1:$AL$200,SMALL(IF($AL$2:$AL$201&lt;&gt;"",ROW($AL$2:$AL$201),9999),ROW(AT14)),COLUMN(A:A)),"")</f>
        <v/>
      </c>
      <c r="AU15" s="17"/>
      <c r="AV15" s="344" t="str">
        <f t="array" ref="AV15:AW15">IFERROR((INDEX(AQ$1:AT$201,SMALL(IF(MATCH($AQ$2:$AQ$201&amp;$AT$2:$AT$201,$AQ$2:$AQ$201&amp;$AT$2:$AT$201, )=ROW($AQ$1:$AT$200),ROW($AQ$2:$AT$201),4^8),ROW(AV14)),{1,4})&amp;""),"")</f>
        <v/>
      </c>
      <c r="AW15" s="344" t="str">
        <v/>
      </c>
      <c r="AX15" s="17"/>
      <c r="AY15" s="344" t="str">
        <f t="array" ref="AY15">T(INDEX(AV:AV,MIN(IF(COUNTIF(AY$1:AY14,$AV$2:$AV$201),4^8,ROW($AV$2:$AV$201)))))</f>
        <v/>
      </c>
      <c r="AZ15" s="344" t="str">
        <f t="shared" ref="AZ15:BI15" ca="1" si="31">IFERROR(OFFSET($AW$1,SUMPRODUCT(SMALL(($AV$2:$AV$201=AZ$1)*ROW($AV$2:$AV$201),ROW(10:10)+COUNTA($AV$2:$AV$201)-SUM(1*($AV$2:$AV$201=AZ$1))))-1,),"")</f>
        <v/>
      </c>
      <c r="BA15" s="344" t="str">
        <f t="shared" ca="1" si="31"/>
        <v/>
      </c>
      <c r="BB15" s="344" t="str">
        <f t="shared" ca="1" si="31"/>
        <v/>
      </c>
      <c r="BC15" s="344" t="str">
        <f t="shared" ca="1" si="31"/>
        <v/>
      </c>
      <c r="BD15" s="344" t="str">
        <f t="shared" ca="1" si="31"/>
        <v/>
      </c>
      <c r="BE15" s="344" t="str">
        <f t="shared" ca="1" si="31"/>
        <v/>
      </c>
      <c r="BF15" s="344" t="str">
        <f t="shared" ca="1" si="31"/>
        <v/>
      </c>
      <c r="BG15" s="344" t="str">
        <f t="shared" ca="1" si="31"/>
        <v/>
      </c>
      <c r="BH15" s="344" t="str">
        <f t="shared" ca="1" si="31"/>
        <v/>
      </c>
      <c r="BI15" s="344" t="str">
        <f t="shared" ca="1" si="31"/>
        <v/>
      </c>
      <c r="BJ15" s="17"/>
      <c r="BK15" s="18" t="str">
        <f t="array" ref="BK15">IFERROR(INDEX($E$1:$E$200,SMALL(IF($E$2:$E$201&lt;&gt;"",ROW($E$2:$E$201),9999),ROW($A14)),COLUMN(A:A)),"")</f>
        <v/>
      </c>
      <c r="BL15" s="18" t="str">
        <f t="array" ref="BL15">IFERROR(INDEX($AJ$1:$AJ$200,SMALL(IF($AJ$2:$AJ$201&lt;&gt;"",ROW($AJ$2:$AJ$201),9999),ROW(A14)),COLUMN(A:A)),"")</f>
        <v/>
      </c>
      <c r="BM15" s="18" t="str">
        <f t="array" ref="BM15">T(INDEX($BK:$BK,MIN(IF(COUNTIF(BM$1:BM14,$BK$2:$BK$201),4^8,ROW($BK$2:$BK$201)))))</f>
        <v/>
      </c>
      <c r="BN15" s="18" t="str">
        <f t="array" ref="BN15">T(INDEX($BL:$BL,MIN(IF(COUNTIF(BN$1:BN14,$BL$2:$BL$201),4^8,ROW($BL$2:$BL$201)))))</f>
        <v/>
      </c>
      <c r="BO15" s="18" t="str">
        <f t="array" aca="1" ref="BO15" ca="1">IF(ROW(BO14)&gt;(COUNTA($BM$2:$BN$201)-COUNTIF($BM$2:$BN$201,"")),"",INDIRECT(TEXT(RIGHT(SMALL(IF($BM$2:$BN$501&lt;&gt;"",COLUMN($BM$2:$BN$501)*10001+ROW($BM$2:$BN$501)*100,999999),ROW(BO14)),4),"!R00!C00"),))</f>
        <v/>
      </c>
      <c r="BP15" s="18" t="str">
        <f t="array" aca="1" ref="BP15" ca="1">T(INDEX($BO:$BO,MIN(IF(COUNTIF(BP$1:BP14,$BO$2:$BO$201),4^8,ROW($BO$2:$BO$201)))))</f>
        <v/>
      </c>
      <c r="BU15" s="21"/>
    </row>
    <row r="16" spans="1:73">
      <c r="A16" s="344" t="str">
        <f>IF(AND(地價差額試算!A30="",$E16&lt;&gt;""),A15,IF(AND(地價差額試算!A30&lt;&gt;"",$E16&lt;&gt;""),地價差額試算!A30,""))</f>
        <v/>
      </c>
      <c r="B16" s="344" t="str">
        <f>IF(AND(地價差額試算!B30="",$E16&lt;&gt;""),B15,IF(AND(地價差額試算!B30&lt;&gt;"",$E16&lt;&gt;""),地價差額試算!B30,""))</f>
        <v/>
      </c>
      <c r="C16" s="344" t="str">
        <f>IF(AND(地價差額試算!C30="",$E16&lt;&gt;""),C15,IF(AND(地價差額試算!C30&lt;&gt;"",$E16&lt;&gt;""),地價差額試算!C30,""))</f>
        <v/>
      </c>
      <c r="D16" s="344" t="str">
        <f>IF(地價差額試算!D30&lt;&gt;"",地價差額試算!D30,"")</f>
        <v/>
      </c>
      <c r="E16" s="344" t="str">
        <f>IF(地價差額試算!E30&lt;&gt;"",地價差額試算!E30,"")</f>
        <v/>
      </c>
      <c r="F16" s="344" t="str">
        <f>IF(地價差額試算!F30&lt;&gt;"",地價差額試算!F30,"")</f>
        <v/>
      </c>
      <c r="G16" s="344" t="str">
        <f>IF(地價差額試算!G30&lt;&gt;"",地價差額試算!G30,"")</f>
        <v/>
      </c>
      <c r="H16" s="344" t="str">
        <f t="shared" si="6"/>
        <v/>
      </c>
      <c r="I16" s="344" t="str">
        <f t="shared" si="0"/>
        <v/>
      </c>
      <c r="J16" s="344" t="str">
        <f t="shared" si="1"/>
        <v/>
      </c>
      <c r="K16" s="17"/>
      <c r="L16" s="344" t="str">
        <f t="array" ref="L16">IFERROR(INDEX($A$1:$A$200,SMALL(IF($A$2:$A$201&lt;&gt;"",ROW($A$2:$A$201),9999),ROW(L15)),COLUMN(A:A)),"")</f>
        <v/>
      </c>
      <c r="M16" s="344" t="str">
        <f t="array" ref="M16">IFERROR(INDEX($E$1:$E$200,SMALL(IF($E$2:$E$201&lt;&gt;"",ROW($E$2:$E$201),9999),ROW(M15)),COLUMN(A:A)),"")</f>
        <v/>
      </c>
      <c r="N16" s="344" t="str">
        <f t="array" ref="N16">IFERROR(INDEX($F$1:$F$200,SMALL(IF($F$2:$F$201&lt;&gt;"",ROW($F$2:$F$201),9999),ROW(N15)),COLUMN(A:A)),"")</f>
        <v/>
      </c>
      <c r="O16" s="344" t="str">
        <f t="array" ref="O16">IFERROR(INDEX($G$1:$G$200,SMALL(IF($G$2:$G$201&lt;&gt;"",ROW($G$2:$G$201),9999),ROW(O15)),COLUMN(A:A)),"")</f>
        <v/>
      </c>
      <c r="P16" s="17"/>
      <c r="Q16" s="344" t="str">
        <f t="array" ref="Q16:R16">IFERROR((INDEX(L$1:O$201,SMALL(IF(MATCH($L$2:$L$201&amp;$O$2:$O$201,$L$2:$L$201&amp;$O$2:$O$201, )=ROW($L$1:$O$200),ROW($L$2:$O$201),4^8),ROW(A15)),{1,4})&amp;""),"")</f>
        <v/>
      </c>
      <c r="R16" s="344" t="str">
        <v/>
      </c>
      <c r="S16" s="17"/>
      <c r="T16" s="344" t="str">
        <f t="array" ref="T16">T(INDEX(Q:Q,MIN(IF(COUNTIF(T$1:T15,$Q$2:$Q$201),4^8,ROW($Q$2:$Q$201)))))</f>
        <v/>
      </c>
      <c r="U16" s="344" t="str">
        <f t="shared" ref="U16:AD16" ca="1" si="32">IFERROR(OFFSET($R$1,SUMPRODUCT(SMALL(($Q$2:$Q$201=U$1)*ROW($Q$2:$Q$201),ROW(11:11)+COUNTA($Q$2:$Q$201)-SUM(1*($Q$2:$Q$201=U$1))))-1,),"")</f>
        <v/>
      </c>
      <c r="V16" s="344" t="str">
        <f t="shared" ca="1" si="32"/>
        <v/>
      </c>
      <c r="W16" s="344" t="str">
        <f t="shared" ca="1" si="32"/>
        <v/>
      </c>
      <c r="X16" s="344" t="str">
        <f t="shared" ca="1" si="32"/>
        <v/>
      </c>
      <c r="Y16" s="344" t="str">
        <f t="shared" ca="1" si="32"/>
        <v/>
      </c>
      <c r="Z16" s="344" t="str">
        <f t="shared" ca="1" si="32"/>
        <v/>
      </c>
      <c r="AA16" s="344" t="str">
        <f t="shared" ca="1" si="32"/>
        <v/>
      </c>
      <c r="AB16" s="344" t="str">
        <f t="shared" ca="1" si="32"/>
        <v/>
      </c>
      <c r="AC16" s="344" t="str">
        <f t="shared" ca="1" si="32"/>
        <v/>
      </c>
      <c r="AD16" s="344" t="str">
        <f t="shared" ca="1" si="32"/>
        <v/>
      </c>
      <c r="AE16" s="17"/>
      <c r="AF16" s="344" t="str">
        <f>IF(AND(地價差額試算!K30="",$AJ16&lt;&gt;""),AF15,IF(AND(地價差額試算!K30&lt;&gt;"",$AJ16&lt;&gt;""),地價差額試算!K30,""))</f>
        <v/>
      </c>
      <c r="AG16" s="344" t="str">
        <f>IF(AND(地價差額試算!L30="",$AJ16&lt;&gt;""),AG15,IF(AND(地價差額試算!L30&lt;&gt;"",$AJ16&lt;&gt;""),地價差額試算!L30,""))</f>
        <v/>
      </c>
      <c r="AH16" s="344" t="str">
        <f>IF(AND(地價差額試算!M30="",$AJ16&lt;&gt;""),AH15,IF(AND(地價差額試算!M30&lt;&gt;"",$AJ16&lt;&gt;""),地價差額試算!M30,""))</f>
        <v/>
      </c>
      <c r="AI16" s="344" t="str">
        <f>IF(地價差額試算!N30&lt;&gt;"",地價差額試算!N30,"")</f>
        <v/>
      </c>
      <c r="AJ16" s="344" t="str">
        <f>IF(地價差額試算!O30&lt;&gt;"",地價差額試算!O30,"")</f>
        <v/>
      </c>
      <c r="AK16" s="344" t="str">
        <f>IF(地價差額試算!P30&lt;&gt;"",地價差額試算!P30,"")</f>
        <v/>
      </c>
      <c r="AL16" s="344" t="str">
        <f>IF(地價差額試算!Q30&lt;&gt;"",地價差額試算!Q30,"")</f>
        <v/>
      </c>
      <c r="AM16" s="344" t="str">
        <f t="shared" si="8"/>
        <v/>
      </c>
      <c r="AN16" s="344" t="str">
        <f t="shared" si="3"/>
        <v/>
      </c>
      <c r="AO16" s="344" t="str">
        <f t="shared" si="4"/>
        <v/>
      </c>
      <c r="AP16" s="17"/>
      <c r="AQ16" s="344" t="str">
        <f t="array" ref="AQ16">IFERROR(INDEX($AF$1:$AF$200,SMALL(IF($AF$2:$AF$201&lt;&gt;"",ROW($AF$2:$AF$201),9999),ROW(AQ15)),COLUMN(A:A)),"")</f>
        <v/>
      </c>
      <c r="AR16" s="344" t="str">
        <f t="array" ref="AR16">IFERROR(INDEX($AJ$1:$AJ$200,SMALL(IF($AJ$2:$AJ$201&lt;&gt;"",ROW($AJ$2:$AJ$201),9999),ROW(AQ15)),COLUMN(A:A)),"")</f>
        <v/>
      </c>
      <c r="AS16" s="344" t="str">
        <f t="array" ref="AS16">IFERROR(INDEX($AK$1:$AK$200,SMALL(IF($AK$2:$AK$201&lt;&gt;"",ROW($AK$2:$AK$201),9999),ROW(AS15)),COLUMN(A:A)),"")</f>
        <v/>
      </c>
      <c r="AT16" s="344" t="str">
        <f t="array" ref="AT16">IFERROR(INDEX($AL$1:$AL$200,SMALL(IF($AL$2:$AL$201&lt;&gt;"",ROW($AL$2:$AL$201),9999),ROW(AT15)),COLUMN(A:A)),"")</f>
        <v/>
      </c>
      <c r="AU16" s="17"/>
      <c r="AV16" s="344" t="str">
        <f t="array" ref="AV16:AW16">IFERROR((INDEX(AQ$1:AT$201,SMALL(IF(MATCH($AQ$2:$AQ$201&amp;$AT$2:$AT$201,$AQ$2:$AQ$201&amp;$AT$2:$AT$201, )=ROW($AQ$1:$AT$200),ROW($AQ$2:$AT$201),4^8),ROW(AV15)),{1,4})&amp;""),"")</f>
        <v/>
      </c>
      <c r="AW16" s="344" t="str">
        <v/>
      </c>
      <c r="AX16" s="17"/>
      <c r="AY16" s="344" t="str">
        <f t="array" ref="AY16">T(INDEX(AV:AV,MIN(IF(COUNTIF(AY$1:AY15,$AV$2:$AV$201),4^8,ROW($AV$2:$AV$201)))))</f>
        <v/>
      </c>
      <c r="AZ16" s="344" t="str">
        <f t="shared" ref="AZ16:BI16" ca="1" si="33">IFERROR(OFFSET($AW$1,SUMPRODUCT(SMALL(($AV$2:$AV$201=AZ$1)*ROW($AV$2:$AV$201),ROW(11:11)+COUNTA($AV$2:$AV$201)-SUM(1*($AV$2:$AV$201=AZ$1))))-1,),"")</f>
        <v/>
      </c>
      <c r="BA16" s="344" t="str">
        <f t="shared" ca="1" si="33"/>
        <v/>
      </c>
      <c r="BB16" s="344" t="str">
        <f t="shared" ca="1" si="33"/>
        <v/>
      </c>
      <c r="BC16" s="344" t="str">
        <f t="shared" ca="1" si="33"/>
        <v/>
      </c>
      <c r="BD16" s="344" t="str">
        <f t="shared" ca="1" si="33"/>
        <v/>
      </c>
      <c r="BE16" s="344" t="str">
        <f t="shared" ca="1" si="33"/>
        <v/>
      </c>
      <c r="BF16" s="344" t="str">
        <f t="shared" ca="1" si="33"/>
        <v/>
      </c>
      <c r="BG16" s="344" t="str">
        <f t="shared" ca="1" si="33"/>
        <v/>
      </c>
      <c r="BH16" s="344" t="str">
        <f t="shared" ca="1" si="33"/>
        <v/>
      </c>
      <c r="BI16" s="344" t="str">
        <f t="shared" ca="1" si="33"/>
        <v/>
      </c>
      <c r="BJ16" s="17"/>
      <c r="BK16" s="18" t="str">
        <f t="array" ref="BK16">IFERROR(INDEX($E$1:$E$200,SMALL(IF($E$2:$E$201&lt;&gt;"",ROW($E$2:$E$201),9999),ROW($A15)),COLUMN(A:A)),"")</f>
        <v/>
      </c>
      <c r="BL16" s="18" t="str">
        <f t="array" ref="BL16">IFERROR(INDEX($AJ$1:$AJ$200,SMALL(IF($AJ$2:$AJ$201&lt;&gt;"",ROW($AJ$2:$AJ$201),9999),ROW(A15)),COLUMN(A:A)),"")</f>
        <v/>
      </c>
      <c r="BM16" s="18" t="str">
        <f t="array" ref="BM16">T(INDEX($BK:$BK,MIN(IF(COUNTIF(BM$1:BM15,$BK$2:$BK$201),4^8,ROW($BK$2:$BK$201)))))</f>
        <v/>
      </c>
      <c r="BN16" s="18" t="str">
        <f t="array" ref="BN16">T(INDEX($BL:$BL,MIN(IF(COUNTIF(BN$1:BN15,$BL$2:$BL$201),4^8,ROW($BL$2:$BL$201)))))</f>
        <v/>
      </c>
      <c r="BO16" s="18" t="str">
        <f t="array" aca="1" ref="BO16" ca="1">IF(ROW(BO15)&gt;(COUNTA($BM$2:$BN$201)-COUNTIF($BM$2:$BN$201,"")),"",INDIRECT(TEXT(RIGHT(SMALL(IF($BM$2:$BN$501&lt;&gt;"",COLUMN($BM$2:$BN$501)*10001+ROW($BM$2:$BN$501)*100,999999),ROW(BO15)),4),"!R00!C00"),))</f>
        <v/>
      </c>
      <c r="BP16" s="18" t="str">
        <f t="array" aca="1" ref="BP16" ca="1">T(INDEX($BO:$BO,MIN(IF(COUNTIF(BP$1:BP15,$BO$2:$BO$201),4^8,ROW($BO$2:$BO$201)))))</f>
        <v/>
      </c>
      <c r="BU16" s="21"/>
    </row>
    <row r="17" spans="1:73">
      <c r="A17" s="344" t="str">
        <f>IF(AND(地價差額試算!A31="",$E17&lt;&gt;""),A16,IF(AND(地價差額試算!A31&lt;&gt;"",$E17&lt;&gt;""),地價差額試算!A31,""))</f>
        <v/>
      </c>
      <c r="B17" s="344" t="str">
        <f>IF(AND(地價差額試算!B31="",$E17&lt;&gt;""),B16,IF(AND(地價差額試算!B31&lt;&gt;"",$E17&lt;&gt;""),地價差額試算!B31,""))</f>
        <v/>
      </c>
      <c r="C17" s="344" t="str">
        <f>IF(AND(地價差額試算!C31="",$E17&lt;&gt;""),C16,IF(AND(地價差額試算!C31&lt;&gt;"",$E17&lt;&gt;""),地價差額試算!C31,""))</f>
        <v/>
      </c>
      <c r="D17" s="344" t="str">
        <f>IF(地價差額試算!D31&lt;&gt;"",地價差額試算!D31,"")</f>
        <v/>
      </c>
      <c r="E17" s="344" t="str">
        <f>IF(地價差額試算!E31&lt;&gt;"",地價差額試算!E31,"")</f>
        <v/>
      </c>
      <c r="F17" s="344" t="str">
        <f>IF(地價差額試算!F31&lt;&gt;"",地價差額試算!F31,"")</f>
        <v/>
      </c>
      <c r="G17" s="344" t="str">
        <f>IF(地價差額試算!G31&lt;&gt;"",地價差額試算!G31,"")</f>
        <v/>
      </c>
      <c r="H17" s="344" t="str">
        <f t="shared" si="6"/>
        <v/>
      </c>
      <c r="I17" s="344" t="str">
        <f t="shared" si="0"/>
        <v/>
      </c>
      <c r="J17" s="344" t="str">
        <f t="shared" si="1"/>
        <v/>
      </c>
      <c r="K17" s="17"/>
      <c r="L17" s="344" t="str">
        <f t="array" ref="L17">IFERROR(INDEX($A$1:$A$200,SMALL(IF($A$2:$A$201&lt;&gt;"",ROW($A$2:$A$201),9999),ROW(L16)),COLUMN(A:A)),"")</f>
        <v/>
      </c>
      <c r="M17" s="344" t="str">
        <f t="array" ref="M17">IFERROR(INDEX($E$1:$E$200,SMALL(IF($E$2:$E$201&lt;&gt;"",ROW($E$2:$E$201),9999),ROW(M16)),COLUMN(A:A)),"")</f>
        <v/>
      </c>
      <c r="N17" s="344" t="str">
        <f t="array" ref="N17">IFERROR(INDEX($F$1:$F$200,SMALL(IF($F$2:$F$201&lt;&gt;"",ROW($F$2:$F$201),9999),ROW(N16)),COLUMN(A:A)),"")</f>
        <v/>
      </c>
      <c r="O17" s="344" t="str">
        <f t="array" ref="O17">IFERROR(INDEX($G$1:$G$200,SMALL(IF($G$2:$G$201&lt;&gt;"",ROW($G$2:$G$201),9999),ROW(O16)),COLUMN(A:A)),"")</f>
        <v/>
      </c>
      <c r="P17" s="17"/>
      <c r="Q17" s="344" t="str">
        <f t="array" ref="Q17:R17">IFERROR((INDEX(L$1:O$201,SMALL(IF(MATCH($L$2:$L$201&amp;$O$2:$O$201,$L$2:$L$201&amp;$O$2:$O$201, )=ROW($L$1:$O$200),ROW($L$2:$O$201),4^8),ROW(A16)),{1,4})&amp;""),"")</f>
        <v/>
      </c>
      <c r="R17" s="344" t="str">
        <v/>
      </c>
      <c r="S17" s="17"/>
      <c r="T17" s="344" t="str">
        <f t="array" ref="T17">T(INDEX(Q:Q,MIN(IF(COUNTIF(T$1:T16,$Q$2:$Q$201),4^8,ROW($Q$2:$Q$201)))))</f>
        <v/>
      </c>
      <c r="U17" s="344" t="str">
        <f t="shared" ref="U17:AD17" ca="1" si="34">IFERROR(OFFSET($R$1,SUMPRODUCT(SMALL(($Q$2:$Q$201=U$1)*ROW($Q$2:$Q$201),ROW(12:12)+COUNTA($Q$2:$Q$201)-SUM(1*($Q$2:$Q$201=U$1))))-1,),"")</f>
        <v/>
      </c>
      <c r="V17" s="344" t="str">
        <f t="shared" ca="1" si="34"/>
        <v/>
      </c>
      <c r="W17" s="344" t="str">
        <f t="shared" ca="1" si="34"/>
        <v/>
      </c>
      <c r="X17" s="344" t="str">
        <f t="shared" ca="1" si="34"/>
        <v/>
      </c>
      <c r="Y17" s="344" t="str">
        <f t="shared" ca="1" si="34"/>
        <v/>
      </c>
      <c r="Z17" s="344" t="str">
        <f t="shared" ca="1" si="34"/>
        <v/>
      </c>
      <c r="AA17" s="344" t="str">
        <f t="shared" ca="1" si="34"/>
        <v/>
      </c>
      <c r="AB17" s="344" t="str">
        <f t="shared" ca="1" si="34"/>
        <v/>
      </c>
      <c r="AC17" s="344" t="str">
        <f t="shared" ca="1" si="34"/>
        <v/>
      </c>
      <c r="AD17" s="344" t="str">
        <f t="shared" ca="1" si="34"/>
        <v/>
      </c>
      <c r="AE17" s="17"/>
      <c r="AF17" s="344" t="str">
        <f>IF(AND(地價差額試算!K31="",$AJ17&lt;&gt;""),AF16,IF(AND(地價差額試算!K31&lt;&gt;"",$AJ17&lt;&gt;""),地價差額試算!K31,""))</f>
        <v/>
      </c>
      <c r="AG17" s="344" t="str">
        <f>IF(AND(地價差額試算!L31="",$AJ17&lt;&gt;""),AG16,IF(AND(地價差額試算!L31&lt;&gt;"",$AJ17&lt;&gt;""),地價差額試算!L31,""))</f>
        <v/>
      </c>
      <c r="AH17" s="344" t="str">
        <f>IF(AND(地價差額試算!M31="",$AJ17&lt;&gt;""),AH16,IF(AND(地價差額試算!M31&lt;&gt;"",$AJ17&lt;&gt;""),地價差額試算!M31,""))</f>
        <v/>
      </c>
      <c r="AI17" s="344" t="str">
        <f>IF(地價差額試算!N31&lt;&gt;"",地價差額試算!N31,"")</f>
        <v/>
      </c>
      <c r="AJ17" s="344" t="str">
        <f>IF(地價差額試算!O31&lt;&gt;"",地價差額試算!O31,"")</f>
        <v/>
      </c>
      <c r="AK17" s="344" t="str">
        <f>IF(地價差額試算!P31&lt;&gt;"",地價差額試算!P31,"")</f>
        <v/>
      </c>
      <c r="AL17" s="344" t="str">
        <f>IF(地價差額試算!Q31&lt;&gt;"",地價差額試算!Q31,"")</f>
        <v/>
      </c>
      <c r="AM17" s="344" t="str">
        <f t="shared" si="8"/>
        <v/>
      </c>
      <c r="AN17" s="344" t="str">
        <f t="shared" si="3"/>
        <v/>
      </c>
      <c r="AO17" s="344" t="str">
        <f t="shared" si="4"/>
        <v/>
      </c>
      <c r="AP17" s="17"/>
      <c r="AQ17" s="344" t="str">
        <f t="array" ref="AQ17">IFERROR(INDEX($AF$1:$AF$200,SMALL(IF($AF$2:$AF$201&lt;&gt;"",ROW($AF$2:$AF$201),9999),ROW(AQ16)),COLUMN(A:A)),"")</f>
        <v/>
      </c>
      <c r="AR17" s="344" t="str">
        <f t="array" ref="AR17">IFERROR(INDEX($AJ$1:$AJ$200,SMALL(IF($AJ$2:$AJ$201&lt;&gt;"",ROW($AJ$2:$AJ$201),9999),ROW(AQ16)),COLUMN(A:A)),"")</f>
        <v/>
      </c>
      <c r="AS17" s="344" t="str">
        <f t="array" ref="AS17">IFERROR(INDEX($AK$1:$AK$200,SMALL(IF($AK$2:$AK$201&lt;&gt;"",ROW($AK$2:$AK$201),9999),ROW(AS16)),COLUMN(A:A)),"")</f>
        <v/>
      </c>
      <c r="AT17" s="344" t="str">
        <f t="array" ref="AT17">IFERROR(INDEX($AL$1:$AL$200,SMALL(IF($AL$2:$AL$201&lt;&gt;"",ROW($AL$2:$AL$201),9999),ROW(AT16)),COLUMN(A:A)),"")</f>
        <v/>
      </c>
      <c r="AU17" s="17"/>
      <c r="AV17" s="344" t="str">
        <f t="array" ref="AV17:AW17">IFERROR((INDEX(AQ$1:AT$201,SMALL(IF(MATCH($AQ$2:$AQ$201&amp;$AT$2:$AT$201,$AQ$2:$AQ$201&amp;$AT$2:$AT$201, )=ROW($AQ$1:$AT$200),ROW($AQ$2:$AT$201),4^8),ROW(AV16)),{1,4})&amp;""),"")</f>
        <v/>
      </c>
      <c r="AW17" s="344" t="str">
        <v/>
      </c>
      <c r="AX17" s="17"/>
      <c r="AY17" s="344" t="str">
        <f t="array" ref="AY17">T(INDEX(AV:AV,MIN(IF(COUNTIF(AY$1:AY16,$AV$2:$AV$201),4^8,ROW($AV$2:$AV$201)))))</f>
        <v/>
      </c>
      <c r="AZ17" s="344" t="str">
        <f t="shared" ref="AZ17:BI17" ca="1" si="35">IFERROR(OFFSET($AW$1,SUMPRODUCT(SMALL(($AV$2:$AV$201=AZ$1)*ROW($AV$2:$AV$201),ROW(12:12)+COUNTA($AV$2:$AV$201)-SUM(1*($AV$2:$AV$201=AZ$1))))-1,),"")</f>
        <v/>
      </c>
      <c r="BA17" s="344" t="str">
        <f t="shared" ca="1" si="35"/>
        <v/>
      </c>
      <c r="BB17" s="344" t="str">
        <f t="shared" ca="1" si="35"/>
        <v/>
      </c>
      <c r="BC17" s="344" t="str">
        <f t="shared" ca="1" si="35"/>
        <v/>
      </c>
      <c r="BD17" s="344" t="str">
        <f t="shared" ca="1" si="35"/>
        <v/>
      </c>
      <c r="BE17" s="344" t="str">
        <f t="shared" ca="1" si="35"/>
        <v/>
      </c>
      <c r="BF17" s="344" t="str">
        <f t="shared" ca="1" si="35"/>
        <v/>
      </c>
      <c r="BG17" s="344" t="str">
        <f t="shared" ca="1" si="35"/>
        <v/>
      </c>
      <c r="BH17" s="344" t="str">
        <f t="shared" ca="1" si="35"/>
        <v/>
      </c>
      <c r="BI17" s="344" t="str">
        <f t="shared" ca="1" si="35"/>
        <v/>
      </c>
      <c r="BJ17" s="17"/>
      <c r="BK17" s="18" t="str">
        <f t="array" ref="BK17">IFERROR(INDEX($E$1:$E$200,SMALL(IF($E$2:$E$201&lt;&gt;"",ROW($E$2:$E$201),9999),ROW($A16)),COLUMN(A:A)),"")</f>
        <v/>
      </c>
      <c r="BL17" s="18" t="str">
        <f t="array" ref="BL17">IFERROR(INDEX($AJ$1:$AJ$200,SMALL(IF($AJ$2:$AJ$201&lt;&gt;"",ROW($AJ$2:$AJ$201),9999),ROW(A16)),COLUMN(A:A)),"")</f>
        <v/>
      </c>
      <c r="BM17" s="18" t="str">
        <f t="array" ref="BM17">T(INDEX($BK:$BK,MIN(IF(COUNTIF(BM$1:BM16,$BK$2:$BK$201),4^8,ROW($BK$2:$BK$201)))))</f>
        <v/>
      </c>
      <c r="BN17" s="18" t="str">
        <f t="array" ref="BN17">T(INDEX($BL:$BL,MIN(IF(COUNTIF(BN$1:BN16,$BL$2:$BL$201),4^8,ROW($BL$2:$BL$201)))))</f>
        <v/>
      </c>
      <c r="BO17" s="18" t="str">
        <f t="array" aca="1" ref="BO17" ca="1">IF(ROW(BO16)&gt;(COUNTA($BM$2:$BN$201)-COUNTIF($BM$2:$BN$201,"")),"",INDIRECT(TEXT(RIGHT(SMALL(IF($BM$2:$BN$501&lt;&gt;"",COLUMN($BM$2:$BN$501)*10001+ROW($BM$2:$BN$501)*100,999999),ROW(BO16)),4),"!R00!C00"),))</f>
        <v/>
      </c>
      <c r="BP17" s="18" t="str">
        <f t="array" aca="1" ref="BP17" ca="1">T(INDEX($BO:$BO,MIN(IF(COUNTIF(BP$1:BP16,$BO$2:$BO$201),4^8,ROW($BO$2:$BO$201)))))</f>
        <v/>
      </c>
      <c r="BU17" s="21"/>
    </row>
    <row r="18" spans="1:73">
      <c r="A18" s="344" t="str">
        <f>IF(AND(地價差額試算!A32="",$E18&lt;&gt;""),A17,IF(AND(地價差額試算!A32&lt;&gt;"",$E18&lt;&gt;""),地價差額試算!A32,""))</f>
        <v/>
      </c>
      <c r="B18" s="344" t="str">
        <f>IF(AND(地價差額試算!B32="",$E18&lt;&gt;""),B17,IF(AND(地價差額試算!B32&lt;&gt;"",$E18&lt;&gt;""),地價差額試算!B32,""))</f>
        <v/>
      </c>
      <c r="C18" s="344" t="str">
        <f>IF(AND(地價差額試算!C32="",$E18&lt;&gt;""),C17,IF(AND(地價差額試算!C32&lt;&gt;"",$E18&lt;&gt;""),地價差額試算!C32,""))</f>
        <v/>
      </c>
      <c r="D18" s="344" t="str">
        <f>IF(地價差額試算!D32&lt;&gt;"",地價差額試算!D32,"")</f>
        <v/>
      </c>
      <c r="E18" s="344" t="str">
        <f>IF(地價差額試算!E32&lt;&gt;"",地價差額試算!E32,"")</f>
        <v/>
      </c>
      <c r="F18" s="344" t="str">
        <f>IF(地價差額試算!F32&lt;&gt;"",地價差額試算!F32,"")</f>
        <v/>
      </c>
      <c r="G18" s="344" t="str">
        <f>IF(地價差額試算!G32&lt;&gt;"",地價差額試算!G32,"")</f>
        <v/>
      </c>
      <c r="H18" s="344" t="str">
        <f t="shared" si="6"/>
        <v/>
      </c>
      <c r="I18" s="344" t="str">
        <f t="shared" si="0"/>
        <v/>
      </c>
      <c r="J18" s="344" t="str">
        <f t="shared" si="1"/>
        <v/>
      </c>
      <c r="K18" s="17"/>
      <c r="L18" s="344" t="str">
        <f t="array" ref="L18">IFERROR(INDEX($A$1:$A$200,SMALL(IF($A$2:$A$201&lt;&gt;"",ROW($A$2:$A$201),9999),ROW(L17)),COLUMN(A:A)),"")</f>
        <v/>
      </c>
      <c r="M18" s="344" t="str">
        <f t="array" ref="M18">IFERROR(INDEX($E$1:$E$200,SMALL(IF($E$2:$E$201&lt;&gt;"",ROW($E$2:$E$201),9999),ROW(M17)),COLUMN(A:A)),"")</f>
        <v/>
      </c>
      <c r="N18" s="344" t="str">
        <f t="array" ref="N18">IFERROR(INDEX($F$1:$F$200,SMALL(IF($F$2:$F$201&lt;&gt;"",ROW($F$2:$F$201),9999),ROW(N17)),COLUMN(A:A)),"")</f>
        <v/>
      </c>
      <c r="O18" s="344" t="str">
        <f t="array" ref="O18">IFERROR(INDEX($G$1:$G$200,SMALL(IF($G$2:$G$201&lt;&gt;"",ROW($G$2:$G$201),9999),ROW(O17)),COLUMN(A:A)),"")</f>
        <v/>
      </c>
      <c r="P18" s="17"/>
      <c r="Q18" s="344" t="str">
        <f t="array" ref="Q18:R18">IFERROR((INDEX(L$1:O$201,SMALL(IF(MATCH($L$2:$L$201&amp;$O$2:$O$201,$L$2:$L$201&amp;$O$2:$O$201, )=ROW($L$1:$O$200),ROW($L$2:$O$201),4^8),ROW(A17)),{1,4})&amp;""),"")</f>
        <v/>
      </c>
      <c r="R18" s="344" t="str">
        <v/>
      </c>
      <c r="S18" s="17"/>
      <c r="T18" s="344" t="str">
        <f t="array" ref="T18">T(INDEX(Q:Q,MIN(IF(COUNTIF(T$1:T17,$Q$2:$Q$201),4^8,ROW($Q$2:$Q$201)))))</f>
        <v/>
      </c>
      <c r="U18" s="344" t="str">
        <f t="shared" ref="U18:AD18" ca="1" si="36">IFERROR(OFFSET($R$1,SUMPRODUCT(SMALL(($Q$2:$Q$201=U$1)*ROW($Q$2:$Q$201),ROW(13:13)+COUNTA($Q$2:$Q$201)-SUM(1*($Q$2:$Q$201=U$1))))-1,),"")</f>
        <v/>
      </c>
      <c r="V18" s="344" t="str">
        <f t="shared" ca="1" si="36"/>
        <v/>
      </c>
      <c r="W18" s="344" t="str">
        <f t="shared" ca="1" si="36"/>
        <v/>
      </c>
      <c r="X18" s="344" t="str">
        <f t="shared" ca="1" si="36"/>
        <v/>
      </c>
      <c r="Y18" s="344" t="str">
        <f t="shared" ca="1" si="36"/>
        <v/>
      </c>
      <c r="Z18" s="344" t="str">
        <f t="shared" ca="1" si="36"/>
        <v/>
      </c>
      <c r="AA18" s="344" t="str">
        <f t="shared" ca="1" si="36"/>
        <v/>
      </c>
      <c r="AB18" s="344" t="str">
        <f t="shared" ca="1" si="36"/>
        <v/>
      </c>
      <c r="AC18" s="344" t="str">
        <f t="shared" ca="1" si="36"/>
        <v/>
      </c>
      <c r="AD18" s="344" t="str">
        <f t="shared" ca="1" si="36"/>
        <v/>
      </c>
      <c r="AE18" s="17"/>
      <c r="AF18" s="344" t="str">
        <f>IF(AND(地價差額試算!K32="",$AJ18&lt;&gt;""),AF17,IF(AND(地價差額試算!K32&lt;&gt;"",$AJ18&lt;&gt;""),地價差額試算!K32,""))</f>
        <v/>
      </c>
      <c r="AG18" s="344" t="str">
        <f>IF(AND(地價差額試算!L32="",$AJ18&lt;&gt;""),AG17,IF(AND(地價差額試算!L32&lt;&gt;"",$AJ18&lt;&gt;""),地價差額試算!L32,""))</f>
        <v/>
      </c>
      <c r="AH18" s="344" t="str">
        <f>IF(AND(地價差額試算!M32="",$AJ18&lt;&gt;""),AH17,IF(AND(地價差額試算!M32&lt;&gt;"",$AJ18&lt;&gt;""),地價差額試算!M32,""))</f>
        <v/>
      </c>
      <c r="AI18" s="344" t="str">
        <f>IF(地價差額試算!N32&lt;&gt;"",地價差額試算!N32,"")</f>
        <v/>
      </c>
      <c r="AJ18" s="344" t="str">
        <f>IF(地價差額試算!O32&lt;&gt;"",地價差額試算!O32,"")</f>
        <v/>
      </c>
      <c r="AK18" s="344" t="str">
        <f>IF(地價差額試算!P32&lt;&gt;"",地價差額試算!P32,"")</f>
        <v/>
      </c>
      <c r="AL18" s="344" t="str">
        <f>IF(地價差額試算!Q32&lt;&gt;"",地價差額試算!Q32,"")</f>
        <v/>
      </c>
      <c r="AM18" s="344" t="str">
        <f t="shared" si="8"/>
        <v/>
      </c>
      <c r="AN18" s="344" t="str">
        <f t="shared" si="3"/>
        <v/>
      </c>
      <c r="AO18" s="344" t="str">
        <f t="shared" si="4"/>
        <v/>
      </c>
      <c r="AP18" s="17"/>
      <c r="AQ18" s="344" t="str">
        <f t="array" ref="AQ18">IFERROR(INDEX($AF$1:$AF$200,SMALL(IF($AF$2:$AF$201&lt;&gt;"",ROW($AF$2:$AF$201),9999),ROW(AQ17)),COLUMN(A:A)),"")</f>
        <v/>
      </c>
      <c r="AR18" s="344" t="str">
        <f t="array" ref="AR18">IFERROR(INDEX($AJ$1:$AJ$200,SMALL(IF($AJ$2:$AJ$201&lt;&gt;"",ROW($AJ$2:$AJ$201),9999),ROW(AQ17)),COLUMN(A:A)),"")</f>
        <v/>
      </c>
      <c r="AS18" s="344" t="str">
        <f t="array" ref="AS18">IFERROR(INDEX($AK$1:$AK$200,SMALL(IF($AK$2:$AK$201&lt;&gt;"",ROW($AK$2:$AK$201),9999),ROW(AS17)),COLUMN(A:A)),"")</f>
        <v/>
      </c>
      <c r="AT18" s="344" t="str">
        <f t="array" ref="AT18">IFERROR(INDEX($AL$1:$AL$200,SMALL(IF($AL$2:$AL$201&lt;&gt;"",ROW($AL$2:$AL$201),9999),ROW(AT17)),COLUMN(A:A)),"")</f>
        <v/>
      </c>
      <c r="AU18" s="17"/>
      <c r="AV18" s="344" t="str">
        <f t="array" ref="AV18:AW18">IFERROR((INDEX(AQ$1:AT$201,SMALL(IF(MATCH($AQ$2:$AQ$201&amp;$AT$2:$AT$201,$AQ$2:$AQ$201&amp;$AT$2:$AT$201, )=ROW($AQ$1:$AT$200),ROW($AQ$2:$AT$201),4^8),ROW(AV17)),{1,4})&amp;""),"")</f>
        <v/>
      </c>
      <c r="AW18" s="344" t="str">
        <v/>
      </c>
      <c r="AX18" s="17"/>
      <c r="AY18" s="344" t="str">
        <f t="array" ref="AY18">T(INDEX(AV:AV,MIN(IF(COUNTIF(AY$1:AY17,$AV$2:$AV$201),4^8,ROW($AV$2:$AV$201)))))</f>
        <v/>
      </c>
      <c r="AZ18" s="344" t="str">
        <f t="shared" ref="AZ18:BI18" ca="1" si="37">IFERROR(OFFSET($AW$1,SUMPRODUCT(SMALL(($AV$2:$AV$201=AZ$1)*ROW($AV$2:$AV$201),ROW(13:13)+COUNTA($AV$2:$AV$201)-SUM(1*($AV$2:$AV$201=AZ$1))))-1,),"")</f>
        <v/>
      </c>
      <c r="BA18" s="344" t="str">
        <f t="shared" ca="1" si="37"/>
        <v/>
      </c>
      <c r="BB18" s="344" t="str">
        <f t="shared" ca="1" si="37"/>
        <v/>
      </c>
      <c r="BC18" s="344" t="str">
        <f t="shared" ca="1" si="37"/>
        <v/>
      </c>
      <c r="BD18" s="344" t="str">
        <f t="shared" ca="1" si="37"/>
        <v/>
      </c>
      <c r="BE18" s="344" t="str">
        <f t="shared" ca="1" si="37"/>
        <v/>
      </c>
      <c r="BF18" s="344" t="str">
        <f t="shared" ca="1" si="37"/>
        <v/>
      </c>
      <c r="BG18" s="344" t="str">
        <f t="shared" ca="1" si="37"/>
        <v/>
      </c>
      <c r="BH18" s="344" t="str">
        <f t="shared" ca="1" si="37"/>
        <v/>
      </c>
      <c r="BI18" s="344" t="str">
        <f t="shared" ca="1" si="37"/>
        <v/>
      </c>
      <c r="BJ18" s="17"/>
      <c r="BK18" s="18" t="str">
        <f t="array" ref="BK18">IFERROR(INDEX($E$1:$E$200,SMALL(IF($E$2:$E$201&lt;&gt;"",ROW($E$2:$E$201),9999),ROW($A17)),COLUMN(A:A)),"")</f>
        <v/>
      </c>
      <c r="BL18" s="18" t="str">
        <f t="array" ref="BL18">IFERROR(INDEX($AJ$1:$AJ$200,SMALL(IF($AJ$2:$AJ$201&lt;&gt;"",ROW($AJ$2:$AJ$201),9999),ROW(A17)),COLUMN(A:A)),"")</f>
        <v/>
      </c>
      <c r="BM18" s="18" t="str">
        <f t="array" ref="BM18">T(INDEX($BK:$BK,MIN(IF(COUNTIF(BM$1:BM17,$BK$2:$BK$201),4^8,ROW($BK$2:$BK$201)))))</f>
        <v/>
      </c>
      <c r="BN18" s="18" t="str">
        <f t="array" ref="BN18">T(INDEX($BL:$BL,MIN(IF(COUNTIF(BN$1:BN17,$BL$2:$BL$201),4^8,ROW($BL$2:$BL$201)))))</f>
        <v/>
      </c>
      <c r="BO18" s="18" t="str">
        <f t="array" aca="1" ref="BO18" ca="1">IF(ROW(BO17)&gt;(COUNTA($BM$2:$BN$201)-COUNTIF($BM$2:$BN$201,"")),"",INDIRECT(TEXT(RIGHT(SMALL(IF($BM$2:$BN$501&lt;&gt;"",COLUMN($BM$2:$BN$501)*10001+ROW($BM$2:$BN$501)*100,999999),ROW(BO17)),4),"!R00!C00"),))</f>
        <v/>
      </c>
      <c r="BP18" s="18" t="str">
        <f t="array" aca="1" ref="BP18" ca="1">T(INDEX($BO:$BO,MIN(IF(COUNTIF(BP$1:BP17,$BO$2:$BO$201),4^8,ROW($BO$2:$BO$201)))))</f>
        <v/>
      </c>
      <c r="BU18" s="21"/>
    </row>
    <row r="19" spans="1:73">
      <c r="A19" s="344" t="str">
        <f>IF(AND(地價差額試算!A33="",$E19&lt;&gt;""),A18,IF(AND(地價差額試算!A33&lt;&gt;"",$E19&lt;&gt;""),地價差額試算!A33,""))</f>
        <v/>
      </c>
      <c r="B19" s="344" t="str">
        <f>IF(AND(地價差額試算!B33="",$E19&lt;&gt;""),B18,IF(AND(地價差額試算!B33&lt;&gt;"",$E19&lt;&gt;""),地價差額試算!B33,""))</f>
        <v/>
      </c>
      <c r="C19" s="344" t="str">
        <f>IF(AND(地價差額試算!C33="",$E19&lt;&gt;""),C18,IF(AND(地價差額試算!C33&lt;&gt;"",$E19&lt;&gt;""),地價差額試算!C33,""))</f>
        <v/>
      </c>
      <c r="D19" s="344" t="str">
        <f>IF(地價差額試算!D33&lt;&gt;"",地價差額試算!D33,"")</f>
        <v/>
      </c>
      <c r="E19" s="344" t="str">
        <f>IF(地價差額試算!E33&lt;&gt;"",地價差額試算!E33,"")</f>
        <v/>
      </c>
      <c r="F19" s="344" t="str">
        <f>IF(地價差額試算!F33&lt;&gt;"",地價差額試算!F33,"")</f>
        <v/>
      </c>
      <c r="G19" s="344" t="str">
        <f>IF(地價差額試算!G33&lt;&gt;"",地價差額試算!G33,"")</f>
        <v/>
      </c>
      <c r="H19" s="344" t="str">
        <f t="shared" si="6"/>
        <v/>
      </c>
      <c r="I19" s="344" t="str">
        <f t="shared" si="0"/>
        <v/>
      </c>
      <c r="J19" s="344" t="str">
        <f t="shared" si="1"/>
        <v/>
      </c>
      <c r="K19" s="17"/>
      <c r="L19" s="344" t="str">
        <f t="array" ref="L19">IFERROR(INDEX($A$1:$A$200,SMALL(IF($A$2:$A$201&lt;&gt;"",ROW($A$2:$A$201),9999),ROW(L18)),COLUMN(A:A)),"")</f>
        <v/>
      </c>
      <c r="M19" s="344" t="str">
        <f t="array" ref="M19">IFERROR(INDEX($E$1:$E$200,SMALL(IF($E$2:$E$201&lt;&gt;"",ROW($E$2:$E$201),9999),ROW(M18)),COLUMN(A:A)),"")</f>
        <v/>
      </c>
      <c r="N19" s="344" t="str">
        <f t="array" ref="N19">IFERROR(INDEX($F$1:$F$200,SMALL(IF($F$2:$F$201&lt;&gt;"",ROW($F$2:$F$201),9999),ROW(N18)),COLUMN(A:A)),"")</f>
        <v/>
      </c>
      <c r="O19" s="344" t="str">
        <f t="array" ref="O19">IFERROR(INDEX($G$1:$G$200,SMALL(IF($G$2:$G$201&lt;&gt;"",ROW($G$2:$G$201),9999),ROW(O18)),COLUMN(A:A)),"")</f>
        <v/>
      </c>
      <c r="P19" s="17"/>
      <c r="Q19" s="344" t="str">
        <f t="array" ref="Q19:R19">IFERROR((INDEX(L$1:O$201,SMALL(IF(MATCH($L$2:$L$201&amp;$O$2:$O$201,$L$2:$L$201&amp;$O$2:$O$201, )=ROW($L$1:$O$200),ROW($L$2:$O$201),4^8),ROW(A18)),{1,4})&amp;""),"")</f>
        <v/>
      </c>
      <c r="R19" s="344" t="str">
        <v/>
      </c>
      <c r="S19" s="17"/>
      <c r="T19" s="344" t="str">
        <f t="array" ref="T19">T(INDEX(Q:Q,MIN(IF(COUNTIF(T$1:T18,$Q$2:$Q$201),4^8,ROW($Q$2:$Q$201)))))</f>
        <v/>
      </c>
      <c r="U19" s="344" t="str">
        <f t="shared" ref="U19:AD19" ca="1" si="38">IFERROR(OFFSET($R$1,SUMPRODUCT(SMALL(($Q$2:$Q$201=U$1)*ROW($Q$2:$Q$201),ROW(14:14)+COUNTA($Q$2:$Q$201)-SUM(1*($Q$2:$Q$201=U$1))))-1,),"")</f>
        <v/>
      </c>
      <c r="V19" s="344" t="str">
        <f t="shared" ca="1" si="38"/>
        <v/>
      </c>
      <c r="W19" s="344" t="str">
        <f t="shared" ca="1" si="38"/>
        <v/>
      </c>
      <c r="X19" s="344" t="str">
        <f t="shared" ca="1" si="38"/>
        <v/>
      </c>
      <c r="Y19" s="344" t="str">
        <f t="shared" ca="1" si="38"/>
        <v/>
      </c>
      <c r="Z19" s="344" t="str">
        <f t="shared" ca="1" si="38"/>
        <v/>
      </c>
      <c r="AA19" s="344" t="str">
        <f t="shared" ca="1" si="38"/>
        <v/>
      </c>
      <c r="AB19" s="344" t="str">
        <f t="shared" ca="1" si="38"/>
        <v/>
      </c>
      <c r="AC19" s="344" t="str">
        <f t="shared" ca="1" si="38"/>
        <v/>
      </c>
      <c r="AD19" s="344" t="str">
        <f t="shared" ca="1" si="38"/>
        <v/>
      </c>
      <c r="AE19" s="17"/>
      <c r="AF19" s="344" t="str">
        <f>IF(AND(地價差額試算!K33="",$AJ19&lt;&gt;""),AF18,IF(AND(地價差額試算!K33&lt;&gt;"",$AJ19&lt;&gt;""),地價差額試算!K33,""))</f>
        <v/>
      </c>
      <c r="AG19" s="344" t="str">
        <f>IF(AND(地價差額試算!L33="",$AJ19&lt;&gt;""),AG18,IF(AND(地價差額試算!L33&lt;&gt;"",$AJ19&lt;&gt;""),地價差額試算!L33,""))</f>
        <v/>
      </c>
      <c r="AH19" s="344" t="str">
        <f>IF(AND(地價差額試算!M33="",$AJ19&lt;&gt;""),AH18,IF(AND(地價差額試算!M33&lt;&gt;"",$AJ19&lt;&gt;""),地價差額試算!M33,""))</f>
        <v/>
      </c>
      <c r="AI19" s="344" t="str">
        <f>IF(地價差額試算!N33&lt;&gt;"",地價差額試算!N33,"")</f>
        <v/>
      </c>
      <c r="AJ19" s="344" t="str">
        <f>IF(地價差額試算!O33&lt;&gt;"",地價差額試算!O33,"")</f>
        <v/>
      </c>
      <c r="AK19" s="344" t="str">
        <f>IF(地價差額試算!P33&lt;&gt;"",地價差額試算!P33,"")</f>
        <v/>
      </c>
      <c r="AL19" s="344" t="str">
        <f>IF(地價差額試算!Q33&lt;&gt;"",地價差額試算!Q33,"")</f>
        <v/>
      </c>
      <c r="AM19" s="344" t="str">
        <f t="shared" si="8"/>
        <v/>
      </c>
      <c r="AN19" s="344" t="str">
        <f t="shared" si="3"/>
        <v/>
      </c>
      <c r="AO19" s="344" t="str">
        <f t="shared" si="4"/>
        <v/>
      </c>
      <c r="AP19" s="17"/>
      <c r="AQ19" s="344" t="str">
        <f t="array" ref="AQ19">IFERROR(INDEX($AF$1:$AF$200,SMALL(IF($AF$2:$AF$201&lt;&gt;"",ROW($AF$2:$AF$201),9999),ROW(AQ18)),COLUMN(A:A)),"")</f>
        <v/>
      </c>
      <c r="AR19" s="344" t="str">
        <f t="array" ref="AR19">IFERROR(INDEX($AJ$1:$AJ$200,SMALL(IF($AJ$2:$AJ$201&lt;&gt;"",ROW($AJ$2:$AJ$201),9999),ROW(AQ18)),COLUMN(A:A)),"")</f>
        <v/>
      </c>
      <c r="AS19" s="344" t="str">
        <f t="array" ref="AS19">IFERROR(INDEX($AK$1:$AK$200,SMALL(IF($AK$2:$AK$201&lt;&gt;"",ROW($AK$2:$AK$201),9999),ROW(AS18)),COLUMN(A:A)),"")</f>
        <v/>
      </c>
      <c r="AT19" s="344" t="str">
        <f t="array" ref="AT19">IFERROR(INDEX($AL$1:$AL$200,SMALL(IF($AL$2:$AL$201&lt;&gt;"",ROW($AL$2:$AL$201),9999),ROW(AT18)),COLUMN(A:A)),"")</f>
        <v/>
      </c>
      <c r="AU19" s="17"/>
      <c r="AV19" s="344" t="str">
        <f t="array" ref="AV19:AW19">IFERROR((INDEX(AQ$1:AT$201,SMALL(IF(MATCH($AQ$2:$AQ$201&amp;$AT$2:$AT$201,$AQ$2:$AQ$201&amp;$AT$2:$AT$201, )=ROW($AQ$1:$AT$200),ROW($AQ$2:$AT$201),4^8),ROW(AV18)),{1,4})&amp;""),"")</f>
        <v/>
      </c>
      <c r="AW19" s="344" t="str">
        <v/>
      </c>
      <c r="AX19" s="17"/>
      <c r="AY19" s="344" t="str">
        <f t="array" ref="AY19">T(INDEX(AV:AV,MIN(IF(COUNTIF(AY$1:AY18,$AV$2:$AV$201),4^8,ROW($AV$2:$AV$201)))))</f>
        <v/>
      </c>
      <c r="AZ19" s="344" t="str">
        <f t="shared" ref="AZ19:BI19" ca="1" si="39">IFERROR(OFFSET($AW$1,SUMPRODUCT(SMALL(($AV$2:$AV$201=AZ$1)*ROW($AV$2:$AV$201),ROW(14:14)+COUNTA($AV$2:$AV$201)-SUM(1*($AV$2:$AV$201=AZ$1))))-1,),"")</f>
        <v/>
      </c>
      <c r="BA19" s="344" t="str">
        <f t="shared" ca="1" si="39"/>
        <v/>
      </c>
      <c r="BB19" s="344" t="str">
        <f t="shared" ca="1" si="39"/>
        <v/>
      </c>
      <c r="BC19" s="344" t="str">
        <f t="shared" ca="1" si="39"/>
        <v/>
      </c>
      <c r="BD19" s="344" t="str">
        <f t="shared" ca="1" si="39"/>
        <v/>
      </c>
      <c r="BE19" s="344" t="str">
        <f t="shared" ca="1" si="39"/>
        <v/>
      </c>
      <c r="BF19" s="344" t="str">
        <f t="shared" ca="1" si="39"/>
        <v/>
      </c>
      <c r="BG19" s="344" t="str">
        <f t="shared" ca="1" si="39"/>
        <v/>
      </c>
      <c r="BH19" s="344" t="str">
        <f t="shared" ca="1" si="39"/>
        <v/>
      </c>
      <c r="BI19" s="344" t="str">
        <f t="shared" ca="1" si="39"/>
        <v/>
      </c>
      <c r="BJ19" s="17"/>
      <c r="BK19" s="18" t="str">
        <f t="array" ref="BK19">IFERROR(INDEX($E$1:$E$200,SMALL(IF($E$2:$E$201&lt;&gt;"",ROW($E$2:$E$201),9999),ROW($A18)),COLUMN(A:A)),"")</f>
        <v/>
      </c>
      <c r="BL19" s="18" t="str">
        <f t="array" ref="BL19">IFERROR(INDEX($AJ$1:$AJ$200,SMALL(IF($AJ$2:$AJ$201&lt;&gt;"",ROW($AJ$2:$AJ$201),9999),ROW(A18)),COLUMN(A:A)),"")</f>
        <v/>
      </c>
      <c r="BM19" s="18" t="str">
        <f t="array" ref="BM19">T(INDEX($BK:$BK,MIN(IF(COUNTIF(BM$1:BM18,$BK$2:$BK$201),4^8,ROW($BK$2:$BK$201)))))</f>
        <v/>
      </c>
      <c r="BN19" s="18" t="str">
        <f t="array" ref="BN19">T(INDEX($BL:$BL,MIN(IF(COUNTIF(BN$1:BN18,$BL$2:$BL$201),4^8,ROW($BL$2:$BL$201)))))</f>
        <v/>
      </c>
      <c r="BO19" s="18" t="str">
        <f t="array" aca="1" ref="BO19" ca="1">IF(ROW(BO18)&gt;(COUNTA($BM$2:$BN$201)-COUNTIF($BM$2:$BN$201,"")),"",INDIRECT(TEXT(RIGHT(SMALL(IF($BM$2:$BN$501&lt;&gt;"",COLUMN($BM$2:$BN$501)*10001+ROW($BM$2:$BN$501)*100,999999),ROW(BO18)),4),"!R00!C00"),))</f>
        <v/>
      </c>
      <c r="BP19" s="18" t="str">
        <f t="array" aca="1" ref="BP19" ca="1">T(INDEX($BO:$BO,MIN(IF(COUNTIF(BP$1:BP18,$BO$2:$BO$201),4^8,ROW($BO$2:$BO$201)))))</f>
        <v/>
      </c>
      <c r="BU19" s="21"/>
    </row>
    <row r="20" spans="1:73">
      <c r="A20" s="344" t="str">
        <f>IF(AND(地價差額試算!A34="",$E20&lt;&gt;""),A19,IF(AND(地價差額試算!A34&lt;&gt;"",$E20&lt;&gt;""),地價差額試算!A34,""))</f>
        <v/>
      </c>
      <c r="B20" s="344" t="str">
        <f>IF(AND(地價差額試算!B34="",$E20&lt;&gt;""),B19,IF(AND(地價差額試算!B34&lt;&gt;"",$E20&lt;&gt;""),地價差額試算!B34,""))</f>
        <v/>
      </c>
      <c r="C20" s="344" t="str">
        <f>IF(AND(地價差額試算!C34="",$E20&lt;&gt;""),C19,IF(AND(地價差額試算!C34&lt;&gt;"",$E20&lt;&gt;""),地價差額試算!C34,""))</f>
        <v/>
      </c>
      <c r="D20" s="344" t="str">
        <f>IF(地價差額試算!D34&lt;&gt;"",地價差額試算!D34,"")</f>
        <v/>
      </c>
      <c r="E20" s="344" t="str">
        <f>IF(地價差額試算!E34&lt;&gt;"",地價差額試算!E34,"")</f>
        <v/>
      </c>
      <c r="F20" s="344" t="str">
        <f>IF(地價差額試算!F34&lt;&gt;"",地價差額試算!F34,"")</f>
        <v/>
      </c>
      <c r="G20" s="344" t="str">
        <f>IF(地價差額試算!G34&lt;&gt;"",地價差額試算!G34,"")</f>
        <v/>
      </c>
      <c r="H20" s="344" t="str">
        <f t="shared" si="6"/>
        <v/>
      </c>
      <c r="I20" s="344" t="str">
        <f t="shared" si="0"/>
        <v/>
      </c>
      <c r="J20" s="344" t="str">
        <f t="shared" si="1"/>
        <v/>
      </c>
      <c r="K20" s="17"/>
      <c r="L20" s="344" t="str">
        <f t="array" ref="L20">IFERROR(INDEX($A$1:$A$200,SMALL(IF($A$2:$A$201&lt;&gt;"",ROW($A$2:$A$201),9999),ROW(L19)),COLUMN(A:A)),"")</f>
        <v/>
      </c>
      <c r="M20" s="344" t="str">
        <f t="array" ref="M20">IFERROR(INDEX($E$1:$E$200,SMALL(IF($E$2:$E$201&lt;&gt;"",ROW($E$2:$E$201),9999),ROW(M19)),COLUMN(A:A)),"")</f>
        <v/>
      </c>
      <c r="N20" s="344" t="str">
        <f t="array" ref="N20">IFERROR(INDEX($F$1:$F$200,SMALL(IF($F$2:$F$201&lt;&gt;"",ROW($F$2:$F$201),9999),ROW(N19)),COLUMN(A:A)),"")</f>
        <v/>
      </c>
      <c r="O20" s="344" t="str">
        <f t="array" ref="O20">IFERROR(INDEX($G$1:$G$200,SMALL(IF($G$2:$G$201&lt;&gt;"",ROW($G$2:$G$201),9999),ROW(O19)),COLUMN(A:A)),"")</f>
        <v/>
      </c>
      <c r="P20" s="17"/>
      <c r="Q20" s="344" t="str">
        <f t="array" ref="Q20:R20">IFERROR((INDEX(L$1:O$201,SMALL(IF(MATCH($L$2:$L$201&amp;$O$2:$O$201,$L$2:$L$201&amp;$O$2:$O$201, )=ROW($L$1:$O$200),ROW($L$2:$O$201),4^8),ROW(A19)),{1,4})&amp;""),"")</f>
        <v/>
      </c>
      <c r="R20" s="344" t="str">
        <v/>
      </c>
      <c r="S20" s="17"/>
      <c r="T20" s="344" t="str">
        <f t="array" ref="T20">T(INDEX(Q:Q,MIN(IF(COUNTIF(T$1:T19,$Q$2:$Q$201),4^8,ROW($Q$2:$Q$201)))))</f>
        <v/>
      </c>
      <c r="U20" s="344" t="str">
        <f t="shared" ref="U20:AD20" ca="1" si="40">IFERROR(OFFSET($R$1,SUMPRODUCT(SMALL(($Q$2:$Q$201=U$1)*ROW($Q$2:$Q$201),ROW(15:15)+COUNTA($Q$2:$Q$201)-SUM(1*($Q$2:$Q$201=U$1))))-1,),"")</f>
        <v/>
      </c>
      <c r="V20" s="344" t="str">
        <f t="shared" ca="1" si="40"/>
        <v/>
      </c>
      <c r="W20" s="344" t="str">
        <f t="shared" ca="1" si="40"/>
        <v/>
      </c>
      <c r="X20" s="344" t="str">
        <f t="shared" ca="1" si="40"/>
        <v/>
      </c>
      <c r="Y20" s="344" t="str">
        <f t="shared" ca="1" si="40"/>
        <v/>
      </c>
      <c r="Z20" s="344" t="str">
        <f t="shared" ca="1" si="40"/>
        <v/>
      </c>
      <c r="AA20" s="344" t="str">
        <f t="shared" ca="1" si="40"/>
        <v/>
      </c>
      <c r="AB20" s="344" t="str">
        <f t="shared" ca="1" si="40"/>
        <v/>
      </c>
      <c r="AC20" s="344" t="str">
        <f t="shared" ca="1" si="40"/>
        <v/>
      </c>
      <c r="AD20" s="344" t="str">
        <f t="shared" ca="1" si="40"/>
        <v/>
      </c>
      <c r="AE20" s="17"/>
      <c r="AF20" s="344" t="str">
        <f>IF(AND(地價差額試算!K34="",$AJ20&lt;&gt;""),AF19,IF(AND(地價差額試算!K34&lt;&gt;"",$AJ20&lt;&gt;""),地價差額試算!K34,""))</f>
        <v/>
      </c>
      <c r="AG20" s="344" t="str">
        <f>IF(AND(地價差額試算!L34="",$AJ20&lt;&gt;""),AG19,IF(AND(地價差額試算!L34&lt;&gt;"",$AJ20&lt;&gt;""),地價差額試算!L34,""))</f>
        <v/>
      </c>
      <c r="AH20" s="344" t="str">
        <f>IF(AND(地價差額試算!M34="",$AJ20&lt;&gt;""),AH19,IF(AND(地價差額試算!M34&lt;&gt;"",$AJ20&lt;&gt;""),地價差額試算!M34,""))</f>
        <v/>
      </c>
      <c r="AI20" s="344" t="str">
        <f>IF(地價差額試算!N34&lt;&gt;"",地價差額試算!N34,"")</f>
        <v/>
      </c>
      <c r="AJ20" s="344" t="str">
        <f>IF(地價差額試算!O34&lt;&gt;"",地價差額試算!O34,"")</f>
        <v/>
      </c>
      <c r="AK20" s="344" t="str">
        <f>IF(地價差額試算!P34&lt;&gt;"",地價差額試算!P34,"")</f>
        <v/>
      </c>
      <c r="AL20" s="344" t="str">
        <f>IF(地價差額試算!Q34&lt;&gt;"",地價差額試算!Q34,"")</f>
        <v/>
      </c>
      <c r="AM20" s="344" t="str">
        <f t="shared" si="8"/>
        <v/>
      </c>
      <c r="AN20" s="344" t="str">
        <f t="shared" si="3"/>
        <v/>
      </c>
      <c r="AO20" s="344" t="str">
        <f t="shared" si="4"/>
        <v/>
      </c>
      <c r="AP20" s="17"/>
      <c r="AQ20" s="344" t="str">
        <f t="array" ref="AQ20">IFERROR(INDEX($AF$1:$AF$200,SMALL(IF($AF$2:$AF$201&lt;&gt;"",ROW($AF$2:$AF$201),9999),ROW(AQ19)),COLUMN(A:A)),"")</f>
        <v/>
      </c>
      <c r="AR20" s="344" t="str">
        <f t="array" ref="AR20">IFERROR(INDEX($AJ$1:$AJ$200,SMALL(IF($AJ$2:$AJ$201&lt;&gt;"",ROW($AJ$2:$AJ$201),9999),ROW(AQ19)),COLUMN(A:A)),"")</f>
        <v/>
      </c>
      <c r="AS20" s="344" t="str">
        <f t="array" ref="AS20">IFERROR(INDEX($AK$1:$AK$200,SMALL(IF($AK$2:$AK$201&lt;&gt;"",ROW($AK$2:$AK$201),9999),ROW(AS19)),COLUMN(A:A)),"")</f>
        <v/>
      </c>
      <c r="AT20" s="344" t="str">
        <f t="array" ref="AT20">IFERROR(INDEX($AL$1:$AL$200,SMALL(IF($AL$2:$AL$201&lt;&gt;"",ROW($AL$2:$AL$201),9999),ROW(AT19)),COLUMN(A:A)),"")</f>
        <v/>
      </c>
      <c r="AU20" s="17"/>
      <c r="AV20" s="344" t="str">
        <f t="array" ref="AV20:AW20">IFERROR((INDEX(AQ$1:AT$201,SMALL(IF(MATCH($AQ$2:$AQ$201&amp;$AT$2:$AT$201,$AQ$2:$AQ$201&amp;$AT$2:$AT$201, )=ROW($AQ$1:$AT$200),ROW($AQ$2:$AT$201),4^8),ROW(AV19)),{1,4})&amp;""),"")</f>
        <v/>
      </c>
      <c r="AW20" s="344" t="str">
        <v/>
      </c>
      <c r="AX20" s="17"/>
      <c r="AY20" s="344" t="str">
        <f t="array" ref="AY20">T(INDEX(AV:AV,MIN(IF(COUNTIF(AY$1:AY19,$AV$2:$AV$201),4^8,ROW($AV$2:$AV$201)))))</f>
        <v/>
      </c>
      <c r="AZ20" s="344" t="str">
        <f t="shared" ref="AZ20:BI20" ca="1" si="41">IFERROR(OFFSET($AW$1,SUMPRODUCT(SMALL(($AV$2:$AV$201=AZ$1)*ROW($AV$2:$AV$201),ROW(15:15)+COUNTA($AV$2:$AV$201)-SUM(1*($AV$2:$AV$201=AZ$1))))-1,),"")</f>
        <v/>
      </c>
      <c r="BA20" s="344" t="str">
        <f t="shared" ca="1" si="41"/>
        <v/>
      </c>
      <c r="BB20" s="344" t="str">
        <f t="shared" ca="1" si="41"/>
        <v/>
      </c>
      <c r="BC20" s="344" t="str">
        <f t="shared" ca="1" si="41"/>
        <v/>
      </c>
      <c r="BD20" s="344" t="str">
        <f t="shared" ca="1" si="41"/>
        <v/>
      </c>
      <c r="BE20" s="344" t="str">
        <f t="shared" ca="1" si="41"/>
        <v/>
      </c>
      <c r="BF20" s="344" t="str">
        <f t="shared" ca="1" si="41"/>
        <v/>
      </c>
      <c r="BG20" s="344" t="str">
        <f t="shared" ca="1" si="41"/>
        <v/>
      </c>
      <c r="BH20" s="344" t="str">
        <f t="shared" ca="1" si="41"/>
        <v/>
      </c>
      <c r="BI20" s="344" t="str">
        <f t="shared" ca="1" si="41"/>
        <v/>
      </c>
      <c r="BJ20" s="17"/>
      <c r="BK20" s="18" t="str">
        <f t="array" ref="BK20">IFERROR(INDEX($E$1:$E$200,SMALL(IF($E$2:$E$201&lt;&gt;"",ROW($E$2:$E$201),9999),ROW($A19)),COLUMN(A:A)),"")</f>
        <v/>
      </c>
      <c r="BL20" s="18" t="str">
        <f t="array" ref="BL20">IFERROR(INDEX($AJ$1:$AJ$200,SMALL(IF($AJ$2:$AJ$201&lt;&gt;"",ROW($AJ$2:$AJ$201),9999),ROW(A19)),COLUMN(A:A)),"")</f>
        <v/>
      </c>
      <c r="BM20" s="18" t="str">
        <f t="array" ref="BM20">T(INDEX($BK:$BK,MIN(IF(COUNTIF(BM$1:BM19,$BK$2:$BK$201),4^8,ROW($BK$2:$BK$201)))))</f>
        <v/>
      </c>
      <c r="BN20" s="18" t="str">
        <f t="array" ref="BN20">T(INDEX($BL:$BL,MIN(IF(COUNTIF(BN$1:BN19,$BL$2:$BL$201),4^8,ROW($BL$2:$BL$201)))))</f>
        <v/>
      </c>
      <c r="BO20" s="18" t="str">
        <f t="array" aca="1" ref="BO20" ca="1">IF(ROW(BO19)&gt;(COUNTA($BM$2:$BN$201)-COUNTIF($BM$2:$BN$201,"")),"",INDIRECT(TEXT(RIGHT(SMALL(IF($BM$2:$BN$501&lt;&gt;"",COLUMN($BM$2:$BN$501)*10001+ROW($BM$2:$BN$501)*100,999999),ROW(BO19)),4),"!R00!C00"),))</f>
        <v/>
      </c>
      <c r="BP20" s="18" t="str">
        <f t="array" aca="1" ref="BP20" ca="1">T(INDEX($BO:$BO,MIN(IF(COUNTIF(BP$1:BP19,$BO$2:$BO$201),4^8,ROW($BO$2:$BO$201)))))</f>
        <v/>
      </c>
    </row>
    <row r="21" spans="1:73">
      <c r="A21" s="344" t="str">
        <f>IF(AND(地價差額試算!A35="",$E21&lt;&gt;""),A20,IF(AND(地價差額試算!A35&lt;&gt;"",$E21&lt;&gt;""),地價差額試算!A35,""))</f>
        <v/>
      </c>
      <c r="B21" s="344" t="str">
        <f>IF(AND(地價差額試算!B35="",$E21&lt;&gt;""),B20,IF(AND(地價差額試算!B35&lt;&gt;"",$E21&lt;&gt;""),地價差額試算!B35,""))</f>
        <v/>
      </c>
      <c r="C21" s="344" t="str">
        <f>IF(AND(地價差額試算!C35="",$E21&lt;&gt;""),C20,IF(AND(地價差額試算!C35&lt;&gt;"",$E21&lt;&gt;""),地價差額試算!C35,""))</f>
        <v/>
      </c>
      <c r="D21" s="344" t="str">
        <f>IF(地價差額試算!D35&lt;&gt;"",地價差額試算!D35,"")</f>
        <v/>
      </c>
      <c r="E21" s="344" t="str">
        <f>IF(地價差額試算!E35&lt;&gt;"",地價差額試算!E35,"")</f>
        <v/>
      </c>
      <c r="F21" s="344" t="str">
        <f>IF(地價差額試算!F35&lt;&gt;"",地價差額試算!F35,"")</f>
        <v/>
      </c>
      <c r="G21" s="344" t="str">
        <f>IF(地價差額試算!G35&lt;&gt;"",地價差額試算!G35,"")</f>
        <v/>
      </c>
      <c r="H21" s="344" t="str">
        <f t="shared" si="6"/>
        <v/>
      </c>
      <c r="I21" s="344" t="str">
        <f t="shared" si="0"/>
        <v/>
      </c>
      <c r="J21" s="344" t="str">
        <f t="shared" si="1"/>
        <v/>
      </c>
      <c r="K21" s="17"/>
      <c r="L21" s="344" t="str">
        <f t="array" ref="L21">IFERROR(INDEX($A$1:$A$200,SMALL(IF($A$2:$A$201&lt;&gt;"",ROW($A$2:$A$201),9999),ROW(L20)),COLUMN(A:A)),"")</f>
        <v/>
      </c>
      <c r="M21" s="344" t="str">
        <f t="array" ref="M21">IFERROR(INDEX($E$1:$E$200,SMALL(IF($E$2:$E$201&lt;&gt;"",ROW($E$2:$E$201),9999),ROW(M20)),COLUMN(A:A)),"")</f>
        <v/>
      </c>
      <c r="N21" s="344" t="str">
        <f t="array" ref="N21">IFERROR(INDEX($F$1:$F$200,SMALL(IF($F$2:$F$201&lt;&gt;"",ROW($F$2:$F$201),9999),ROW(N20)),COLUMN(A:A)),"")</f>
        <v/>
      </c>
      <c r="O21" s="344" t="str">
        <f t="array" ref="O21">IFERROR(INDEX($G$1:$G$200,SMALL(IF($G$2:$G$201&lt;&gt;"",ROW($G$2:$G$201),9999),ROW(O20)),COLUMN(A:A)),"")</f>
        <v/>
      </c>
      <c r="P21" s="17"/>
      <c r="Q21" s="344" t="str">
        <f t="array" ref="Q21:R21">IFERROR((INDEX(L$1:O$201,SMALL(IF(MATCH($L$2:$L$201&amp;$O$2:$O$201,$L$2:$L$201&amp;$O$2:$O$201, )=ROW($L$1:$O$200),ROW($L$2:$O$201),4^8),ROW(A20)),{1,4})&amp;""),"")</f>
        <v/>
      </c>
      <c r="R21" s="344" t="str">
        <v/>
      </c>
      <c r="S21" s="17"/>
      <c r="T21" s="344" t="str">
        <f t="array" ref="T21">T(INDEX(Q:Q,MIN(IF(COUNTIF(T$1:T20,$Q$2:$Q$201),4^8,ROW($Q$2:$Q$201)))))</f>
        <v/>
      </c>
      <c r="U21" s="344" t="str">
        <f t="shared" ref="U21:AD21" ca="1" si="42">IFERROR(OFFSET($R$1,SUMPRODUCT(SMALL(($Q$2:$Q$201=U$1)*ROW($Q$2:$Q$201),ROW(16:16)+COUNTA($Q$2:$Q$201)-SUM(1*($Q$2:$Q$201=U$1))))-1,),"")</f>
        <v/>
      </c>
      <c r="V21" s="344" t="str">
        <f t="shared" ca="1" si="42"/>
        <v/>
      </c>
      <c r="W21" s="344" t="str">
        <f t="shared" ca="1" si="42"/>
        <v/>
      </c>
      <c r="X21" s="344" t="str">
        <f t="shared" ca="1" si="42"/>
        <v/>
      </c>
      <c r="Y21" s="344" t="str">
        <f t="shared" ca="1" si="42"/>
        <v/>
      </c>
      <c r="Z21" s="344" t="str">
        <f t="shared" ca="1" si="42"/>
        <v/>
      </c>
      <c r="AA21" s="344" t="str">
        <f t="shared" ca="1" si="42"/>
        <v/>
      </c>
      <c r="AB21" s="344" t="str">
        <f t="shared" ca="1" si="42"/>
        <v/>
      </c>
      <c r="AC21" s="344" t="str">
        <f t="shared" ca="1" si="42"/>
        <v/>
      </c>
      <c r="AD21" s="344" t="str">
        <f t="shared" ca="1" si="42"/>
        <v/>
      </c>
      <c r="AE21" s="17"/>
      <c r="AF21" s="344" t="str">
        <f>IF(AND(地價差額試算!K35="",$AJ21&lt;&gt;""),AF20,IF(AND(地價差額試算!K35&lt;&gt;"",$AJ21&lt;&gt;""),地價差額試算!K35,""))</f>
        <v/>
      </c>
      <c r="AG21" s="344" t="str">
        <f>IF(AND(地價差額試算!L35="",$AJ21&lt;&gt;""),AG20,IF(AND(地價差額試算!L35&lt;&gt;"",$AJ21&lt;&gt;""),地價差額試算!L35,""))</f>
        <v/>
      </c>
      <c r="AH21" s="344" t="str">
        <f>IF(AND(地價差額試算!M35="",$AJ21&lt;&gt;""),AH20,IF(AND(地價差額試算!M35&lt;&gt;"",$AJ21&lt;&gt;""),地價差額試算!M35,""))</f>
        <v/>
      </c>
      <c r="AI21" s="344" t="str">
        <f>IF(地價差額試算!N35&lt;&gt;"",地價差額試算!N35,"")</f>
        <v/>
      </c>
      <c r="AJ21" s="344" t="str">
        <f>IF(地價差額試算!O35&lt;&gt;"",地價差額試算!O35,"")</f>
        <v/>
      </c>
      <c r="AK21" s="344" t="str">
        <f>IF(地價差額試算!P35&lt;&gt;"",地價差額試算!P35,"")</f>
        <v/>
      </c>
      <c r="AL21" s="344" t="str">
        <f>IF(地價差額試算!Q35&lt;&gt;"",地價差額試算!Q35,"")</f>
        <v/>
      </c>
      <c r="AM21" s="344" t="str">
        <f t="shared" si="8"/>
        <v/>
      </c>
      <c r="AN21" s="344" t="str">
        <f t="shared" si="3"/>
        <v/>
      </c>
      <c r="AO21" s="344" t="str">
        <f t="shared" si="4"/>
        <v/>
      </c>
      <c r="AP21" s="17"/>
      <c r="AQ21" s="344" t="str">
        <f t="array" ref="AQ21">IFERROR(INDEX($AF$1:$AF$200,SMALL(IF($AF$2:$AF$201&lt;&gt;"",ROW($AF$2:$AF$201),9999),ROW(AQ20)),COLUMN(A:A)),"")</f>
        <v/>
      </c>
      <c r="AR21" s="344" t="str">
        <f t="array" ref="AR21">IFERROR(INDEX($AJ$1:$AJ$200,SMALL(IF($AJ$2:$AJ$201&lt;&gt;"",ROW($AJ$2:$AJ$201),9999),ROW(AQ20)),COLUMN(A:A)),"")</f>
        <v/>
      </c>
      <c r="AS21" s="344" t="str">
        <f t="array" ref="AS21">IFERROR(INDEX($AK$1:$AK$200,SMALL(IF($AK$2:$AK$201&lt;&gt;"",ROW($AK$2:$AK$201),9999),ROW(AS20)),COLUMN(A:A)),"")</f>
        <v/>
      </c>
      <c r="AT21" s="344" t="str">
        <f t="array" ref="AT21">IFERROR(INDEX($AL$1:$AL$200,SMALL(IF($AL$2:$AL$201&lt;&gt;"",ROW($AL$2:$AL$201),9999),ROW(AT20)),COLUMN(A:A)),"")</f>
        <v/>
      </c>
      <c r="AU21" s="17"/>
      <c r="AV21" s="344" t="str">
        <f t="array" ref="AV21:AW21">IFERROR((INDEX(AQ$1:AT$201,SMALL(IF(MATCH($AQ$2:$AQ$201&amp;$AT$2:$AT$201,$AQ$2:$AQ$201&amp;$AT$2:$AT$201, )=ROW($AQ$1:$AT$200),ROW($AQ$2:$AT$201),4^8),ROW(AV20)),{1,4})&amp;""),"")</f>
        <v/>
      </c>
      <c r="AW21" s="344" t="str">
        <v/>
      </c>
      <c r="AX21" s="17"/>
      <c r="AY21" s="344" t="str">
        <f t="array" ref="AY21">T(INDEX(AV:AV,MIN(IF(COUNTIF(AY$1:AY20,$AV$2:$AV$201),4^8,ROW($AV$2:$AV$201)))))</f>
        <v/>
      </c>
      <c r="AZ21" s="344" t="str">
        <f t="shared" ref="AZ21:BI21" ca="1" si="43">IFERROR(OFFSET($AW$1,SUMPRODUCT(SMALL(($AV$2:$AV$201=AZ$1)*ROW($AV$2:$AV$201),ROW(16:16)+COUNTA($AV$2:$AV$201)-SUM(1*($AV$2:$AV$201=AZ$1))))-1,),"")</f>
        <v/>
      </c>
      <c r="BA21" s="344" t="str">
        <f t="shared" ca="1" si="43"/>
        <v/>
      </c>
      <c r="BB21" s="344" t="str">
        <f t="shared" ca="1" si="43"/>
        <v/>
      </c>
      <c r="BC21" s="344" t="str">
        <f t="shared" ca="1" si="43"/>
        <v/>
      </c>
      <c r="BD21" s="344" t="str">
        <f t="shared" ca="1" si="43"/>
        <v/>
      </c>
      <c r="BE21" s="344" t="str">
        <f t="shared" ca="1" si="43"/>
        <v/>
      </c>
      <c r="BF21" s="344" t="str">
        <f t="shared" ca="1" si="43"/>
        <v/>
      </c>
      <c r="BG21" s="344" t="str">
        <f t="shared" ca="1" si="43"/>
        <v/>
      </c>
      <c r="BH21" s="344" t="str">
        <f t="shared" ca="1" si="43"/>
        <v/>
      </c>
      <c r="BI21" s="344" t="str">
        <f t="shared" ca="1" si="43"/>
        <v/>
      </c>
      <c r="BJ21" s="17"/>
      <c r="BK21" s="18" t="str">
        <f t="array" ref="BK21">IFERROR(INDEX($E$1:$E$200,SMALL(IF($E$2:$E$201&lt;&gt;"",ROW($E$2:$E$201),9999),ROW($A20)),COLUMN(A:A)),"")</f>
        <v/>
      </c>
      <c r="BL21" s="18" t="str">
        <f t="array" ref="BL21">IFERROR(INDEX($AJ$1:$AJ$200,SMALL(IF($AJ$2:$AJ$201&lt;&gt;"",ROW($AJ$2:$AJ$201),9999),ROW(A20)),COLUMN(A:A)),"")</f>
        <v/>
      </c>
      <c r="BM21" s="18" t="str">
        <f t="array" ref="BM21">T(INDEX($BK:$BK,MIN(IF(COUNTIF(BM$1:BM20,$BK$2:$BK$201),4^8,ROW($BK$2:$BK$201)))))</f>
        <v/>
      </c>
      <c r="BN21" s="18" t="str">
        <f t="array" ref="BN21">T(INDEX($BL:$BL,MIN(IF(COUNTIF(BN$1:BN20,$BL$2:$BL$201),4^8,ROW($BL$2:$BL$201)))))</f>
        <v/>
      </c>
      <c r="BO21" s="18" t="str">
        <f t="array" aca="1" ref="BO21" ca="1">IF(ROW(BO20)&gt;(COUNTA($BM$2:$BN$201)-COUNTIF($BM$2:$BN$201,"")),"",INDIRECT(TEXT(RIGHT(SMALL(IF($BM$2:$BN$501&lt;&gt;"",COLUMN($BM$2:$BN$501)*10001+ROW($BM$2:$BN$501)*100,999999),ROW(BO20)),4),"!R00!C00"),))</f>
        <v/>
      </c>
      <c r="BP21" s="18" t="str">
        <f t="array" aca="1" ref="BP21" ca="1">T(INDEX($BO:$BO,MIN(IF(COUNTIF(BP$1:BP20,$BO$2:$BO$201),4^8,ROW($BO$2:$BO$201)))))</f>
        <v/>
      </c>
    </row>
    <row r="22" spans="1:73">
      <c r="A22" s="344" t="str">
        <f>IF(AND(地價差額試算!A36="",$E22&lt;&gt;""),A21,IF(AND(地價差額試算!A36&lt;&gt;"",$E22&lt;&gt;""),地價差額試算!A36,""))</f>
        <v/>
      </c>
      <c r="B22" s="344" t="str">
        <f>IF(AND(地價差額試算!B36="",$E22&lt;&gt;""),B21,IF(AND(地價差額試算!B36&lt;&gt;"",$E22&lt;&gt;""),地價差額試算!B36,""))</f>
        <v/>
      </c>
      <c r="C22" s="344" t="str">
        <f>IF(AND(地價差額試算!C36="",$E22&lt;&gt;""),C21,IF(AND(地價差額試算!C36&lt;&gt;"",$E22&lt;&gt;""),地價差額試算!C36,""))</f>
        <v/>
      </c>
      <c r="D22" s="344" t="str">
        <f>IF(地價差額試算!D36&lt;&gt;"",地價差額試算!D36,"")</f>
        <v/>
      </c>
      <c r="E22" s="344" t="str">
        <f>IF(地價差額試算!E36&lt;&gt;"",地價差額試算!E36,"")</f>
        <v/>
      </c>
      <c r="F22" s="344" t="str">
        <f>IF(地價差額試算!F36&lt;&gt;"",地價差額試算!F36,"")</f>
        <v/>
      </c>
      <c r="G22" s="344" t="str">
        <f>IF(地價差額試算!G36&lt;&gt;"",地價差額試算!G36,"")</f>
        <v/>
      </c>
      <c r="H22" s="344" t="str">
        <f t="shared" si="6"/>
        <v/>
      </c>
      <c r="I22" s="344" t="str">
        <f t="shared" si="0"/>
        <v/>
      </c>
      <c r="J22" s="344" t="str">
        <f t="shared" si="1"/>
        <v/>
      </c>
      <c r="K22" s="17"/>
      <c r="L22" s="344" t="str">
        <f t="array" ref="L22">IFERROR(INDEX($A$1:$A$200,SMALL(IF($A$2:$A$201&lt;&gt;"",ROW($A$2:$A$201),9999),ROW(L21)),COLUMN(A:A)),"")</f>
        <v/>
      </c>
      <c r="M22" s="344" t="str">
        <f t="array" ref="M22">IFERROR(INDEX($E$1:$E$200,SMALL(IF($E$2:$E$201&lt;&gt;"",ROW($E$2:$E$201),9999),ROW(M21)),COLUMN(A:A)),"")</f>
        <v/>
      </c>
      <c r="N22" s="344" t="str">
        <f t="array" ref="N22">IFERROR(INDEX($F$1:$F$200,SMALL(IF($F$2:$F$201&lt;&gt;"",ROW($F$2:$F$201),9999),ROW(N21)),COLUMN(A:A)),"")</f>
        <v/>
      </c>
      <c r="O22" s="344" t="str">
        <f t="array" ref="O22">IFERROR(INDEX($G$1:$G$200,SMALL(IF($G$2:$G$201&lt;&gt;"",ROW($G$2:$G$201),9999),ROW(O21)),COLUMN(A:A)),"")</f>
        <v/>
      </c>
      <c r="P22" s="17"/>
      <c r="Q22" s="344" t="str">
        <f t="array" ref="Q22:R22">IFERROR((INDEX(L$1:O$201,SMALL(IF(MATCH($L$2:$L$201&amp;$O$2:$O$201,$L$2:$L$201&amp;$O$2:$O$201, )=ROW($L$1:$O$200),ROW($L$2:$O$201),4^8),ROW(A21)),{1,4})&amp;""),"")</f>
        <v/>
      </c>
      <c r="R22" s="344" t="str">
        <v/>
      </c>
      <c r="S22" s="17"/>
      <c r="T22" s="344" t="str">
        <f t="array" ref="T22">T(INDEX(Q:Q,MIN(IF(COUNTIF(T$1:T21,$Q$2:$Q$201),4^8,ROW($Q$2:$Q$201)))))</f>
        <v/>
      </c>
      <c r="U22" s="344" t="str">
        <f t="shared" ref="U22:AD22" ca="1" si="44">IFERROR(OFFSET($R$1,SUMPRODUCT(SMALL(($Q$2:$Q$201=U$1)*ROW($Q$2:$Q$201),ROW(17:17)+COUNTA($Q$2:$Q$201)-SUM(1*($Q$2:$Q$201=U$1))))-1,),"")</f>
        <v/>
      </c>
      <c r="V22" s="344" t="str">
        <f t="shared" ca="1" si="44"/>
        <v/>
      </c>
      <c r="W22" s="344" t="str">
        <f t="shared" ca="1" si="44"/>
        <v/>
      </c>
      <c r="X22" s="344" t="str">
        <f t="shared" ca="1" si="44"/>
        <v/>
      </c>
      <c r="Y22" s="344" t="str">
        <f t="shared" ca="1" si="44"/>
        <v/>
      </c>
      <c r="Z22" s="344" t="str">
        <f t="shared" ca="1" si="44"/>
        <v/>
      </c>
      <c r="AA22" s="344" t="str">
        <f t="shared" ca="1" si="44"/>
        <v/>
      </c>
      <c r="AB22" s="344" t="str">
        <f t="shared" ca="1" si="44"/>
        <v/>
      </c>
      <c r="AC22" s="344" t="str">
        <f t="shared" ca="1" si="44"/>
        <v/>
      </c>
      <c r="AD22" s="344" t="str">
        <f t="shared" ca="1" si="44"/>
        <v/>
      </c>
      <c r="AE22" s="17"/>
      <c r="AF22" s="344" t="str">
        <f>IF(AND(地價差額試算!K36="",$AJ22&lt;&gt;""),AF21,IF(AND(地價差額試算!K36&lt;&gt;"",$AJ22&lt;&gt;""),地價差額試算!K36,""))</f>
        <v/>
      </c>
      <c r="AG22" s="344" t="str">
        <f>IF(AND(地價差額試算!L36="",$AJ22&lt;&gt;""),AG21,IF(AND(地價差額試算!L36&lt;&gt;"",$AJ22&lt;&gt;""),地價差額試算!L36,""))</f>
        <v/>
      </c>
      <c r="AH22" s="344" t="str">
        <f>IF(AND(地價差額試算!M36="",$AJ22&lt;&gt;""),AH21,IF(AND(地價差額試算!M36&lt;&gt;"",$AJ22&lt;&gt;""),地價差額試算!M36,""))</f>
        <v/>
      </c>
      <c r="AI22" s="344" t="str">
        <f>IF(地價差額試算!N36&lt;&gt;"",地價差額試算!N36,"")</f>
        <v/>
      </c>
      <c r="AJ22" s="344" t="str">
        <f>IF(地價差額試算!O36&lt;&gt;"",地價差額試算!O36,"")</f>
        <v/>
      </c>
      <c r="AK22" s="344" t="str">
        <f>IF(地價差額試算!P36&lt;&gt;"",地價差額試算!P36,"")</f>
        <v/>
      </c>
      <c r="AL22" s="344" t="str">
        <f>IF(地價差額試算!Q36&lt;&gt;"",地價差額試算!Q36,"")</f>
        <v/>
      </c>
      <c r="AM22" s="344" t="str">
        <f t="shared" si="8"/>
        <v/>
      </c>
      <c r="AN22" s="344" t="str">
        <f t="shared" si="3"/>
        <v/>
      </c>
      <c r="AO22" s="344" t="str">
        <f t="shared" si="4"/>
        <v/>
      </c>
      <c r="AP22" s="17"/>
      <c r="AQ22" s="344" t="str">
        <f t="array" ref="AQ22">IFERROR(INDEX($AF$1:$AF$200,SMALL(IF($AF$2:$AF$201&lt;&gt;"",ROW($AF$2:$AF$201),9999),ROW(AQ21)),COLUMN(A:A)),"")</f>
        <v/>
      </c>
      <c r="AR22" s="344" t="str">
        <f t="array" ref="AR22">IFERROR(INDEX($AJ$1:$AJ$200,SMALL(IF($AJ$2:$AJ$201&lt;&gt;"",ROW($AJ$2:$AJ$201),9999),ROW(AQ21)),COLUMN(A:A)),"")</f>
        <v/>
      </c>
      <c r="AS22" s="344" t="str">
        <f t="array" ref="AS22">IFERROR(INDEX($AK$1:$AK$200,SMALL(IF($AK$2:$AK$201&lt;&gt;"",ROW($AK$2:$AK$201),9999),ROW(AS21)),COLUMN(A:A)),"")</f>
        <v/>
      </c>
      <c r="AT22" s="344" t="str">
        <f t="array" ref="AT22">IFERROR(INDEX($AL$1:$AL$200,SMALL(IF($AL$2:$AL$201&lt;&gt;"",ROW($AL$2:$AL$201),9999),ROW(AT21)),COLUMN(A:A)),"")</f>
        <v/>
      </c>
      <c r="AU22" s="17"/>
      <c r="AV22" s="344" t="str">
        <f t="array" ref="AV22:AW22">IFERROR((INDEX(AQ$1:AT$201,SMALL(IF(MATCH($AQ$2:$AQ$201&amp;$AT$2:$AT$201,$AQ$2:$AQ$201&amp;$AT$2:$AT$201, )=ROW($AQ$1:$AT$200),ROW($AQ$2:$AT$201),4^8),ROW(AV21)),{1,4})&amp;""),"")</f>
        <v/>
      </c>
      <c r="AW22" s="344" t="str">
        <v/>
      </c>
      <c r="AX22" s="17"/>
      <c r="AY22" s="344" t="str">
        <f t="array" ref="AY22">T(INDEX(AV:AV,MIN(IF(COUNTIF(AY$1:AY21,$AV$2:$AV$201),4^8,ROW($AV$2:$AV$201)))))</f>
        <v/>
      </c>
      <c r="AZ22" s="344" t="str">
        <f t="shared" ref="AZ22:BI22" ca="1" si="45">IFERROR(OFFSET($AW$1,SUMPRODUCT(SMALL(($AV$2:$AV$201=AZ$1)*ROW($AV$2:$AV$201),ROW(17:17)+COUNTA($AV$2:$AV$201)-SUM(1*($AV$2:$AV$201=AZ$1))))-1,),"")</f>
        <v/>
      </c>
      <c r="BA22" s="344" t="str">
        <f t="shared" ca="1" si="45"/>
        <v/>
      </c>
      <c r="BB22" s="344" t="str">
        <f t="shared" ca="1" si="45"/>
        <v/>
      </c>
      <c r="BC22" s="344" t="str">
        <f t="shared" ca="1" si="45"/>
        <v/>
      </c>
      <c r="BD22" s="344" t="str">
        <f t="shared" ca="1" si="45"/>
        <v/>
      </c>
      <c r="BE22" s="344" t="str">
        <f t="shared" ca="1" si="45"/>
        <v/>
      </c>
      <c r="BF22" s="344" t="str">
        <f t="shared" ca="1" si="45"/>
        <v/>
      </c>
      <c r="BG22" s="344" t="str">
        <f t="shared" ca="1" si="45"/>
        <v/>
      </c>
      <c r="BH22" s="344" t="str">
        <f t="shared" ca="1" si="45"/>
        <v/>
      </c>
      <c r="BI22" s="344" t="str">
        <f t="shared" ca="1" si="45"/>
        <v/>
      </c>
      <c r="BJ22" s="17"/>
      <c r="BK22" s="18" t="str">
        <f t="array" ref="BK22">IFERROR(INDEX($E$1:$E$200,SMALL(IF($E$2:$E$201&lt;&gt;"",ROW($E$2:$E$201),9999),ROW($A21)),COLUMN(A:A)),"")</f>
        <v/>
      </c>
      <c r="BL22" s="18" t="str">
        <f t="array" ref="BL22">IFERROR(INDEX($AJ$1:$AJ$200,SMALL(IF($AJ$2:$AJ$201&lt;&gt;"",ROW($AJ$2:$AJ$201),9999),ROW(A21)),COLUMN(A:A)),"")</f>
        <v/>
      </c>
      <c r="BM22" s="18" t="str">
        <f t="array" ref="BM22">T(INDEX($BK:$BK,MIN(IF(COUNTIF(BM$1:BM21,$BK$2:$BK$201),4^8,ROW($BK$2:$BK$201)))))</f>
        <v/>
      </c>
      <c r="BN22" s="18" t="str">
        <f t="array" ref="BN22">T(INDEX($BL:$BL,MIN(IF(COUNTIF(BN$1:BN21,$BL$2:$BL$201),4^8,ROW($BL$2:$BL$201)))))</f>
        <v/>
      </c>
      <c r="BO22" s="18" t="str">
        <f t="array" aca="1" ref="BO22" ca="1">IF(ROW(BO21)&gt;(COUNTA($BM$2:$BN$201)-COUNTIF($BM$2:$BN$201,"")),"",INDIRECT(TEXT(RIGHT(SMALL(IF($BM$2:$BN$501&lt;&gt;"",COLUMN($BM$2:$BN$501)*10001+ROW($BM$2:$BN$501)*100,999999),ROW(BO21)),4),"!R00!C00"),))</f>
        <v/>
      </c>
      <c r="BP22" s="18" t="str">
        <f t="array" aca="1" ref="BP22" ca="1">T(INDEX($BO:$BO,MIN(IF(COUNTIF(BP$1:BP21,$BO$2:$BO$201),4^8,ROW($BO$2:$BO$201)))))</f>
        <v/>
      </c>
    </row>
    <row r="23" spans="1:73">
      <c r="A23" s="344" t="str">
        <f>IF(AND(地價差額試算!A37="",$E23&lt;&gt;""),A22,IF(AND(地價差額試算!A37&lt;&gt;"",$E23&lt;&gt;""),地價差額試算!A37,""))</f>
        <v/>
      </c>
      <c r="B23" s="344" t="str">
        <f>IF(AND(地價差額試算!B37="",$E23&lt;&gt;""),B22,IF(AND(地價差額試算!B37&lt;&gt;"",$E23&lt;&gt;""),地價差額試算!B37,""))</f>
        <v/>
      </c>
      <c r="C23" s="344" t="str">
        <f>IF(AND(地價差額試算!C37="",$E23&lt;&gt;""),C22,IF(AND(地價差額試算!C37&lt;&gt;"",$E23&lt;&gt;""),地價差額試算!C37,""))</f>
        <v/>
      </c>
      <c r="D23" s="344" t="str">
        <f>IF(地價差額試算!D37&lt;&gt;"",地價差額試算!D37,"")</f>
        <v/>
      </c>
      <c r="E23" s="344" t="str">
        <f>IF(地價差額試算!E37&lt;&gt;"",地價差額試算!E37,"")</f>
        <v/>
      </c>
      <c r="F23" s="344" t="str">
        <f>IF(地價差額試算!F37&lt;&gt;"",地價差額試算!F37,"")</f>
        <v/>
      </c>
      <c r="G23" s="344" t="str">
        <f>IF(地價差額試算!G37&lt;&gt;"",地價差額試算!G37,"")</f>
        <v/>
      </c>
      <c r="H23" s="344" t="str">
        <f t="shared" si="6"/>
        <v/>
      </c>
      <c r="I23" s="344" t="str">
        <f t="shared" si="0"/>
        <v/>
      </c>
      <c r="J23" s="344" t="str">
        <f t="shared" si="1"/>
        <v/>
      </c>
      <c r="K23" s="17"/>
      <c r="L23" s="344" t="str">
        <f t="array" ref="L23">IFERROR(INDEX($A$1:$A$200,SMALL(IF($A$2:$A$201&lt;&gt;"",ROW($A$2:$A$201),9999),ROW(L22)),COLUMN(A:A)),"")</f>
        <v/>
      </c>
      <c r="M23" s="344" t="str">
        <f t="array" ref="M23">IFERROR(INDEX($E$1:$E$200,SMALL(IF($E$2:$E$201&lt;&gt;"",ROW($E$2:$E$201),9999),ROW(M22)),COLUMN(A:A)),"")</f>
        <v/>
      </c>
      <c r="N23" s="344" t="str">
        <f t="array" ref="N23">IFERROR(INDEX($F$1:$F$200,SMALL(IF($F$2:$F$201&lt;&gt;"",ROW($F$2:$F$201),9999),ROW(N22)),COLUMN(A:A)),"")</f>
        <v/>
      </c>
      <c r="O23" s="344" t="str">
        <f t="array" ref="O23">IFERROR(INDEX($G$1:$G$200,SMALL(IF($G$2:$G$201&lt;&gt;"",ROW($G$2:$G$201),9999),ROW(O22)),COLUMN(A:A)),"")</f>
        <v/>
      </c>
      <c r="P23" s="17"/>
      <c r="Q23" s="344" t="str">
        <f t="array" ref="Q23:R23">IFERROR((INDEX(L$1:O$201,SMALL(IF(MATCH($L$2:$L$201&amp;$O$2:$O$201,$L$2:$L$201&amp;$O$2:$O$201, )=ROW($L$1:$O$200),ROW($L$2:$O$201),4^8),ROW(A22)),{1,4})&amp;""),"")</f>
        <v/>
      </c>
      <c r="R23" s="344" t="str">
        <v/>
      </c>
      <c r="S23" s="17"/>
      <c r="T23" s="344" t="str">
        <f t="array" ref="T23">T(INDEX(Q:Q,MIN(IF(COUNTIF(T$1:T22,$Q$2:$Q$201),4^8,ROW($Q$2:$Q$201)))))</f>
        <v/>
      </c>
      <c r="U23" s="344" t="str">
        <f t="shared" ref="U23:AD23" ca="1" si="46">IFERROR(OFFSET($R$1,SUMPRODUCT(SMALL(($Q$2:$Q$201=U$1)*ROW($Q$2:$Q$201),ROW(18:18)+COUNTA($Q$2:$Q$201)-SUM(1*($Q$2:$Q$201=U$1))))-1,),"")</f>
        <v/>
      </c>
      <c r="V23" s="344" t="str">
        <f t="shared" ca="1" si="46"/>
        <v/>
      </c>
      <c r="W23" s="344" t="str">
        <f t="shared" ca="1" si="46"/>
        <v/>
      </c>
      <c r="X23" s="344" t="str">
        <f t="shared" ca="1" si="46"/>
        <v/>
      </c>
      <c r="Y23" s="344" t="str">
        <f t="shared" ca="1" si="46"/>
        <v/>
      </c>
      <c r="Z23" s="344" t="str">
        <f t="shared" ca="1" si="46"/>
        <v/>
      </c>
      <c r="AA23" s="344" t="str">
        <f t="shared" ca="1" si="46"/>
        <v/>
      </c>
      <c r="AB23" s="344" t="str">
        <f t="shared" ca="1" si="46"/>
        <v/>
      </c>
      <c r="AC23" s="344" t="str">
        <f t="shared" ca="1" si="46"/>
        <v/>
      </c>
      <c r="AD23" s="344" t="str">
        <f t="shared" ca="1" si="46"/>
        <v/>
      </c>
      <c r="AE23" s="17"/>
      <c r="AF23" s="344" t="str">
        <f>IF(AND(地價差額試算!K37="",$AJ23&lt;&gt;""),AF22,IF(AND(地價差額試算!K37&lt;&gt;"",$AJ23&lt;&gt;""),地價差額試算!K37,""))</f>
        <v/>
      </c>
      <c r="AG23" s="344" t="str">
        <f>IF(AND(地價差額試算!L37="",$AJ23&lt;&gt;""),AG22,IF(AND(地價差額試算!L37&lt;&gt;"",$AJ23&lt;&gt;""),地價差額試算!L37,""))</f>
        <v/>
      </c>
      <c r="AH23" s="344" t="str">
        <f>IF(AND(地價差額試算!M37="",$AJ23&lt;&gt;""),AH22,IF(AND(地價差額試算!M37&lt;&gt;"",$AJ23&lt;&gt;""),地價差額試算!M37,""))</f>
        <v/>
      </c>
      <c r="AI23" s="344" t="str">
        <f>IF(地價差額試算!N37&lt;&gt;"",地價差額試算!N37,"")</f>
        <v/>
      </c>
      <c r="AJ23" s="344" t="str">
        <f>IF(地價差額試算!O37&lt;&gt;"",地價差額試算!O37,"")</f>
        <v/>
      </c>
      <c r="AK23" s="344" t="str">
        <f>IF(地價差額試算!P37&lt;&gt;"",地價差額試算!P37,"")</f>
        <v/>
      </c>
      <c r="AL23" s="344" t="str">
        <f>IF(地價差額試算!Q37&lt;&gt;"",地價差額試算!Q37,"")</f>
        <v/>
      </c>
      <c r="AM23" s="344" t="str">
        <f t="shared" si="8"/>
        <v/>
      </c>
      <c r="AN23" s="344" t="str">
        <f t="shared" si="3"/>
        <v/>
      </c>
      <c r="AO23" s="344" t="str">
        <f t="shared" si="4"/>
        <v/>
      </c>
      <c r="AP23" s="17"/>
      <c r="AQ23" s="344" t="str">
        <f t="array" ref="AQ23">IFERROR(INDEX($AF$1:$AF$200,SMALL(IF($AF$2:$AF$201&lt;&gt;"",ROW($AF$2:$AF$201),9999),ROW(AQ22)),COLUMN(A:A)),"")</f>
        <v/>
      </c>
      <c r="AR23" s="344" t="str">
        <f t="array" ref="AR23">IFERROR(INDEX($AJ$1:$AJ$200,SMALL(IF($AJ$2:$AJ$201&lt;&gt;"",ROW($AJ$2:$AJ$201),9999),ROW(AQ22)),COLUMN(A:A)),"")</f>
        <v/>
      </c>
      <c r="AS23" s="344" t="str">
        <f t="array" ref="AS23">IFERROR(INDEX($AK$1:$AK$200,SMALL(IF($AK$2:$AK$201&lt;&gt;"",ROW($AK$2:$AK$201),9999),ROW(AS22)),COLUMN(A:A)),"")</f>
        <v/>
      </c>
      <c r="AT23" s="344" t="str">
        <f t="array" ref="AT23">IFERROR(INDEX($AL$1:$AL$200,SMALL(IF($AL$2:$AL$201&lt;&gt;"",ROW($AL$2:$AL$201),9999),ROW(AT22)),COLUMN(A:A)),"")</f>
        <v/>
      </c>
      <c r="AU23" s="17"/>
      <c r="AV23" s="344" t="str">
        <f t="array" ref="AV23:AW23">IFERROR((INDEX(AQ$1:AT$201,SMALL(IF(MATCH($AQ$2:$AQ$201&amp;$AT$2:$AT$201,$AQ$2:$AQ$201&amp;$AT$2:$AT$201, )=ROW($AQ$1:$AT$200),ROW($AQ$2:$AT$201),4^8),ROW(AV22)),{1,4})&amp;""),"")</f>
        <v/>
      </c>
      <c r="AW23" s="344" t="str">
        <v/>
      </c>
      <c r="AX23" s="17"/>
      <c r="AY23" s="344" t="str">
        <f t="array" ref="AY23">T(INDEX(AV:AV,MIN(IF(COUNTIF(AY$1:AY22,$AV$2:$AV$201),4^8,ROW($AV$2:$AV$201)))))</f>
        <v/>
      </c>
      <c r="AZ23" s="344" t="str">
        <f t="shared" ref="AZ23:BI23" ca="1" si="47">IFERROR(OFFSET($AW$1,SUMPRODUCT(SMALL(($AV$2:$AV$201=AZ$1)*ROW($AV$2:$AV$201),ROW(18:18)+COUNTA($AV$2:$AV$201)-SUM(1*($AV$2:$AV$201=AZ$1))))-1,),"")</f>
        <v/>
      </c>
      <c r="BA23" s="344" t="str">
        <f t="shared" ca="1" si="47"/>
        <v/>
      </c>
      <c r="BB23" s="344" t="str">
        <f t="shared" ca="1" si="47"/>
        <v/>
      </c>
      <c r="BC23" s="344" t="str">
        <f t="shared" ca="1" si="47"/>
        <v/>
      </c>
      <c r="BD23" s="344" t="str">
        <f t="shared" ca="1" si="47"/>
        <v/>
      </c>
      <c r="BE23" s="344" t="str">
        <f t="shared" ca="1" si="47"/>
        <v/>
      </c>
      <c r="BF23" s="344" t="str">
        <f t="shared" ca="1" si="47"/>
        <v/>
      </c>
      <c r="BG23" s="344" t="str">
        <f t="shared" ca="1" si="47"/>
        <v/>
      </c>
      <c r="BH23" s="344" t="str">
        <f t="shared" ca="1" si="47"/>
        <v/>
      </c>
      <c r="BI23" s="344" t="str">
        <f t="shared" ca="1" si="47"/>
        <v/>
      </c>
      <c r="BJ23" s="17"/>
      <c r="BK23" s="18" t="str">
        <f t="array" ref="BK23">IFERROR(INDEX($E$1:$E$200,SMALL(IF($E$2:$E$201&lt;&gt;"",ROW($E$2:$E$201),9999),ROW($A22)),COLUMN(A:A)),"")</f>
        <v/>
      </c>
      <c r="BL23" s="18" t="str">
        <f t="array" ref="BL23">IFERROR(INDEX($AJ$1:$AJ$200,SMALL(IF($AJ$2:$AJ$201&lt;&gt;"",ROW($AJ$2:$AJ$201),9999),ROW(A22)),COLUMN(A:A)),"")</f>
        <v/>
      </c>
      <c r="BM23" s="18" t="str">
        <f t="array" ref="BM23">T(INDEX($BK:$BK,MIN(IF(COUNTIF(BM$1:BM22,$BK$2:$BK$201),4^8,ROW($BK$2:$BK$201)))))</f>
        <v/>
      </c>
      <c r="BN23" s="18" t="str">
        <f t="array" ref="BN23">T(INDEX($BL:$BL,MIN(IF(COUNTIF(BN$1:BN22,$BL$2:$BL$201),4^8,ROW($BL$2:$BL$201)))))</f>
        <v/>
      </c>
      <c r="BO23" s="18" t="str">
        <f t="array" aca="1" ref="BO23" ca="1">IF(ROW(BO22)&gt;(COUNTA($BM$2:$BN$201)-COUNTIF($BM$2:$BN$201,"")),"",INDIRECT(TEXT(RIGHT(SMALL(IF($BM$2:$BN$501&lt;&gt;"",COLUMN($BM$2:$BN$501)*10001+ROW($BM$2:$BN$501)*100,999999),ROW(BO22)),4),"!R00!C00"),))</f>
        <v/>
      </c>
      <c r="BP23" s="18" t="str">
        <f t="array" aca="1" ref="BP23" ca="1">T(INDEX($BO:$BO,MIN(IF(COUNTIF(BP$1:BP22,$BO$2:$BO$201),4^8,ROW($BO$2:$BO$201)))))</f>
        <v/>
      </c>
    </row>
    <row r="24" spans="1:73">
      <c r="A24" s="344" t="str">
        <f>IF(AND(地價差額試算!A38="",$E24&lt;&gt;""),A23,IF(AND(地價差額試算!A38&lt;&gt;"",$E24&lt;&gt;""),地價差額試算!A38,""))</f>
        <v/>
      </c>
      <c r="B24" s="344" t="str">
        <f>IF(AND(地價差額試算!B38="",$E24&lt;&gt;""),B23,IF(AND(地價差額試算!B38&lt;&gt;"",$E24&lt;&gt;""),地價差額試算!B38,""))</f>
        <v/>
      </c>
      <c r="C24" s="344" t="str">
        <f>IF(AND(地價差額試算!C38="",$E24&lt;&gt;""),C23,IF(AND(地價差額試算!C38&lt;&gt;"",$E24&lt;&gt;""),地價差額試算!C38,""))</f>
        <v/>
      </c>
      <c r="D24" s="344" t="str">
        <f>IF(地價差額試算!D38&lt;&gt;"",地價差額試算!D38,"")</f>
        <v/>
      </c>
      <c r="E24" s="344" t="str">
        <f>IF(地價差額試算!E38&lt;&gt;"",地價差額試算!E38,"")</f>
        <v/>
      </c>
      <c r="F24" s="344" t="str">
        <f>IF(地價差額試算!F38&lt;&gt;"",地價差額試算!F38,"")</f>
        <v/>
      </c>
      <c r="G24" s="344" t="str">
        <f>IF(地價差額試算!G38&lt;&gt;"",地價差額試算!G38,"")</f>
        <v/>
      </c>
      <c r="H24" s="344" t="str">
        <f t="shared" si="6"/>
        <v/>
      </c>
      <c r="I24" s="344" t="str">
        <f t="shared" si="0"/>
        <v/>
      </c>
      <c r="J24" s="344" t="str">
        <f t="shared" si="1"/>
        <v/>
      </c>
      <c r="K24" s="17"/>
      <c r="L24" s="344" t="str">
        <f t="array" ref="L24">IFERROR(INDEX($A$1:$A$200,SMALL(IF($A$2:$A$201&lt;&gt;"",ROW($A$2:$A$201),9999),ROW(L23)),COLUMN(A:A)),"")</f>
        <v/>
      </c>
      <c r="M24" s="344" t="str">
        <f t="array" ref="M24">IFERROR(INDEX($E$1:$E$200,SMALL(IF($E$2:$E$201&lt;&gt;"",ROW($E$2:$E$201),9999),ROW(M23)),COLUMN(A:A)),"")</f>
        <v/>
      </c>
      <c r="N24" s="344" t="str">
        <f t="array" ref="N24">IFERROR(INDEX($F$1:$F$200,SMALL(IF($F$2:$F$201&lt;&gt;"",ROW($F$2:$F$201),9999),ROW(N23)),COLUMN(A:A)),"")</f>
        <v/>
      </c>
      <c r="O24" s="344" t="str">
        <f t="array" ref="O24">IFERROR(INDEX($G$1:$G$200,SMALL(IF($G$2:$G$201&lt;&gt;"",ROW($G$2:$G$201),9999),ROW(O23)),COLUMN(A:A)),"")</f>
        <v/>
      </c>
      <c r="P24" s="17"/>
      <c r="Q24" s="344" t="str">
        <f t="array" ref="Q24:R24">IFERROR((INDEX(L$1:O$201,SMALL(IF(MATCH($L$2:$L$201&amp;$O$2:$O$201,$L$2:$L$201&amp;$O$2:$O$201, )=ROW($L$1:$O$200),ROW($L$2:$O$201),4^8),ROW(A23)),{1,4})&amp;""),"")</f>
        <v/>
      </c>
      <c r="R24" s="344" t="str">
        <v/>
      </c>
      <c r="S24" s="17"/>
      <c r="T24" s="344" t="str">
        <f t="array" ref="T24">T(INDEX(Q:Q,MIN(IF(COUNTIF(T$1:T23,$Q$2:$Q$201),4^8,ROW($Q$2:$Q$201)))))</f>
        <v/>
      </c>
      <c r="U24" s="344" t="str">
        <f t="shared" ref="U24:AD24" ca="1" si="48">IFERROR(OFFSET($R$1,SUMPRODUCT(SMALL(($Q$2:$Q$201=U$1)*ROW($Q$2:$Q$201),ROW(19:19)+COUNTA($Q$2:$Q$201)-SUM(1*($Q$2:$Q$201=U$1))))-1,),"")</f>
        <v/>
      </c>
      <c r="V24" s="344" t="str">
        <f t="shared" ca="1" si="48"/>
        <v/>
      </c>
      <c r="W24" s="344" t="str">
        <f t="shared" ca="1" si="48"/>
        <v/>
      </c>
      <c r="X24" s="344" t="str">
        <f t="shared" ca="1" si="48"/>
        <v/>
      </c>
      <c r="Y24" s="344" t="str">
        <f t="shared" ca="1" si="48"/>
        <v/>
      </c>
      <c r="Z24" s="344" t="str">
        <f t="shared" ca="1" si="48"/>
        <v/>
      </c>
      <c r="AA24" s="344" t="str">
        <f t="shared" ca="1" si="48"/>
        <v/>
      </c>
      <c r="AB24" s="344" t="str">
        <f t="shared" ca="1" si="48"/>
        <v/>
      </c>
      <c r="AC24" s="344" t="str">
        <f t="shared" ca="1" si="48"/>
        <v/>
      </c>
      <c r="AD24" s="344" t="str">
        <f t="shared" ca="1" si="48"/>
        <v/>
      </c>
      <c r="AE24" s="17"/>
      <c r="AF24" s="344" t="str">
        <f>IF(AND(地價差額試算!K38="",$AJ24&lt;&gt;""),AF23,IF(AND(地價差額試算!K38&lt;&gt;"",$AJ24&lt;&gt;""),地價差額試算!K38,""))</f>
        <v/>
      </c>
      <c r="AG24" s="344" t="str">
        <f>IF(AND(地價差額試算!L38="",$AJ24&lt;&gt;""),AG23,IF(AND(地價差額試算!L38&lt;&gt;"",$AJ24&lt;&gt;""),地價差額試算!L38,""))</f>
        <v/>
      </c>
      <c r="AH24" s="344" t="str">
        <f>IF(AND(地價差額試算!M38="",$AJ24&lt;&gt;""),AH23,IF(AND(地價差額試算!M38&lt;&gt;"",$AJ24&lt;&gt;""),地價差額試算!M38,""))</f>
        <v/>
      </c>
      <c r="AI24" s="344" t="str">
        <f>IF(地價差額試算!N38&lt;&gt;"",地價差額試算!N38,"")</f>
        <v/>
      </c>
      <c r="AJ24" s="344" t="str">
        <f>IF(地價差額試算!O38&lt;&gt;"",地價差額試算!O38,"")</f>
        <v/>
      </c>
      <c r="AK24" s="344" t="str">
        <f>IF(地價差額試算!P38&lt;&gt;"",地價差額試算!P38,"")</f>
        <v/>
      </c>
      <c r="AL24" s="344" t="str">
        <f>IF(地價差額試算!Q38&lt;&gt;"",地價差額試算!Q38,"")</f>
        <v/>
      </c>
      <c r="AM24" s="344" t="str">
        <f t="shared" si="8"/>
        <v/>
      </c>
      <c r="AN24" s="344" t="str">
        <f t="shared" si="3"/>
        <v/>
      </c>
      <c r="AO24" s="344" t="str">
        <f t="shared" si="4"/>
        <v/>
      </c>
      <c r="AP24" s="17"/>
      <c r="AQ24" s="344" t="str">
        <f t="array" ref="AQ24">IFERROR(INDEX($AF$1:$AF$200,SMALL(IF($AF$2:$AF$201&lt;&gt;"",ROW($AF$2:$AF$201),9999),ROW(AQ23)),COLUMN(A:A)),"")</f>
        <v/>
      </c>
      <c r="AR24" s="344" t="str">
        <f t="array" ref="AR24">IFERROR(INDEX($AJ$1:$AJ$200,SMALL(IF($AJ$2:$AJ$201&lt;&gt;"",ROW($AJ$2:$AJ$201),9999),ROW(AQ23)),COLUMN(A:A)),"")</f>
        <v/>
      </c>
      <c r="AS24" s="344" t="str">
        <f t="array" ref="AS24">IFERROR(INDEX($AK$1:$AK$200,SMALL(IF($AK$2:$AK$201&lt;&gt;"",ROW($AK$2:$AK$201),9999),ROW(AS23)),COLUMN(A:A)),"")</f>
        <v/>
      </c>
      <c r="AT24" s="344" t="str">
        <f t="array" ref="AT24">IFERROR(INDEX($AL$1:$AL$200,SMALL(IF($AL$2:$AL$201&lt;&gt;"",ROW($AL$2:$AL$201),9999),ROW(AT23)),COLUMN(A:A)),"")</f>
        <v/>
      </c>
      <c r="AU24" s="17"/>
      <c r="AV24" s="344" t="str">
        <f t="array" ref="AV24:AW24">IFERROR((INDEX(AQ$1:AT$201,SMALL(IF(MATCH($AQ$2:$AQ$201&amp;$AT$2:$AT$201,$AQ$2:$AQ$201&amp;$AT$2:$AT$201, )=ROW($AQ$1:$AT$200),ROW($AQ$2:$AT$201),4^8),ROW(AV23)),{1,4})&amp;""),"")</f>
        <v/>
      </c>
      <c r="AW24" s="344" t="str">
        <v/>
      </c>
      <c r="AX24" s="17"/>
      <c r="AY24" s="344" t="str">
        <f t="array" ref="AY24">T(INDEX(AV:AV,MIN(IF(COUNTIF(AY$1:AY23,$AV$2:$AV$201),4^8,ROW($AV$2:$AV$201)))))</f>
        <v/>
      </c>
      <c r="AZ24" s="344" t="str">
        <f t="shared" ref="AZ24:BI24" ca="1" si="49">IFERROR(OFFSET($AW$1,SUMPRODUCT(SMALL(($AV$2:$AV$201=AZ$1)*ROW($AV$2:$AV$201),ROW(19:19)+COUNTA($AV$2:$AV$201)-SUM(1*($AV$2:$AV$201=AZ$1))))-1,),"")</f>
        <v/>
      </c>
      <c r="BA24" s="344" t="str">
        <f t="shared" ca="1" si="49"/>
        <v/>
      </c>
      <c r="BB24" s="344" t="str">
        <f t="shared" ca="1" si="49"/>
        <v/>
      </c>
      <c r="BC24" s="344" t="str">
        <f t="shared" ca="1" si="49"/>
        <v/>
      </c>
      <c r="BD24" s="344" t="str">
        <f t="shared" ca="1" si="49"/>
        <v/>
      </c>
      <c r="BE24" s="344" t="str">
        <f t="shared" ca="1" si="49"/>
        <v/>
      </c>
      <c r="BF24" s="344" t="str">
        <f t="shared" ca="1" si="49"/>
        <v/>
      </c>
      <c r="BG24" s="344" t="str">
        <f t="shared" ca="1" si="49"/>
        <v/>
      </c>
      <c r="BH24" s="344" t="str">
        <f t="shared" ca="1" si="49"/>
        <v/>
      </c>
      <c r="BI24" s="344" t="str">
        <f t="shared" ca="1" si="49"/>
        <v/>
      </c>
      <c r="BJ24" s="17"/>
      <c r="BK24" s="18" t="str">
        <f t="array" ref="BK24">IFERROR(INDEX($E$1:$E$200,SMALL(IF($E$2:$E$201&lt;&gt;"",ROW($E$2:$E$201),9999),ROW($A23)),COLUMN(A:A)),"")</f>
        <v/>
      </c>
      <c r="BL24" s="18" t="str">
        <f t="array" ref="BL24">IFERROR(INDEX($AJ$1:$AJ$200,SMALL(IF($AJ$2:$AJ$201&lt;&gt;"",ROW($AJ$2:$AJ$201),9999),ROW(A23)),COLUMN(A:A)),"")</f>
        <v/>
      </c>
      <c r="BM24" s="18" t="str">
        <f t="array" ref="BM24">T(INDEX($BK:$BK,MIN(IF(COUNTIF(BM$1:BM23,$BK$2:$BK$201),4^8,ROW($BK$2:$BK$201)))))</f>
        <v/>
      </c>
      <c r="BN24" s="18" t="str">
        <f t="array" ref="BN24">T(INDEX($BL:$BL,MIN(IF(COUNTIF(BN$1:BN23,$BL$2:$BL$201),4^8,ROW($BL$2:$BL$201)))))</f>
        <v/>
      </c>
      <c r="BO24" s="18" t="str">
        <f t="array" aca="1" ref="BO24" ca="1">IF(ROW(BO23)&gt;(COUNTA($BM$2:$BN$201)-COUNTIF($BM$2:$BN$201,"")),"",INDIRECT(TEXT(RIGHT(SMALL(IF($BM$2:$BN$501&lt;&gt;"",COLUMN($BM$2:$BN$501)*10001+ROW($BM$2:$BN$501)*100,999999),ROW(BO23)),4),"!R00!C00"),))</f>
        <v/>
      </c>
      <c r="BP24" s="18" t="str">
        <f t="array" aca="1" ref="BP24" ca="1">T(INDEX($BO:$BO,MIN(IF(COUNTIF(BP$1:BP23,$BO$2:$BO$201),4^8,ROW($BO$2:$BO$201)))))</f>
        <v/>
      </c>
    </row>
    <row r="25" spans="1:73">
      <c r="A25" s="344" t="str">
        <f>IF(AND(地價差額試算!A39="",$E25&lt;&gt;""),A24,IF(AND(地價差額試算!A39&lt;&gt;"",$E25&lt;&gt;""),地價差額試算!A39,""))</f>
        <v/>
      </c>
      <c r="B25" s="344" t="str">
        <f>IF(AND(地價差額試算!B39="",$E25&lt;&gt;""),B24,IF(AND(地價差額試算!B39&lt;&gt;"",$E25&lt;&gt;""),地價差額試算!B39,""))</f>
        <v/>
      </c>
      <c r="C25" s="344" t="str">
        <f>IF(AND(地價差額試算!C39="",$E25&lt;&gt;""),C24,IF(AND(地價差額試算!C39&lt;&gt;"",$E25&lt;&gt;""),地價差額試算!C39,""))</f>
        <v/>
      </c>
      <c r="D25" s="344" t="str">
        <f>IF(地價差額試算!D39&lt;&gt;"",地價差額試算!D39,"")</f>
        <v/>
      </c>
      <c r="E25" s="344" t="str">
        <f>IF(地價差額試算!E39&lt;&gt;"",地價差額試算!E39,"")</f>
        <v/>
      </c>
      <c r="F25" s="344" t="str">
        <f>IF(地價差額試算!F39&lt;&gt;"",地價差額試算!F39,"")</f>
        <v/>
      </c>
      <c r="G25" s="344" t="str">
        <f>IF(地價差額試算!G39&lt;&gt;"",地價差額試算!G39,"")</f>
        <v/>
      </c>
      <c r="H25" s="344" t="str">
        <f t="shared" si="6"/>
        <v/>
      </c>
      <c r="I25" s="344" t="str">
        <f t="shared" si="0"/>
        <v/>
      </c>
      <c r="J25" s="344" t="str">
        <f t="shared" si="1"/>
        <v/>
      </c>
      <c r="K25" s="17"/>
      <c r="L25" s="344" t="str">
        <f t="array" ref="L25">IFERROR(INDEX($A$1:$A$200,SMALL(IF($A$2:$A$201&lt;&gt;"",ROW($A$2:$A$201),9999),ROW(L24)),COLUMN(A:A)),"")</f>
        <v/>
      </c>
      <c r="M25" s="344" t="str">
        <f t="array" ref="M25">IFERROR(INDEX($E$1:$E$200,SMALL(IF($E$2:$E$201&lt;&gt;"",ROW($E$2:$E$201),9999),ROW(M24)),COLUMN(A:A)),"")</f>
        <v/>
      </c>
      <c r="N25" s="344" t="str">
        <f t="array" ref="N25">IFERROR(INDEX($F$1:$F$200,SMALL(IF($F$2:$F$201&lt;&gt;"",ROW($F$2:$F$201),9999),ROW(N24)),COLUMN(A:A)),"")</f>
        <v/>
      </c>
      <c r="O25" s="344" t="str">
        <f t="array" ref="O25">IFERROR(INDEX($G$1:$G$200,SMALL(IF($G$2:$G$201&lt;&gt;"",ROW($G$2:$G$201),9999),ROW(O24)),COLUMN(A:A)),"")</f>
        <v/>
      </c>
      <c r="P25" s="17"/>
      <c r="Q25" s="344" t="str">
        <f t="array" ref="Q25:R25">IFERROR((INDEX(L$1:O$201,SMALL(IF(MATCH($L$2:$L$201&amp;$O$2:$O$201,$L$2:$L$201&amp;$O$2:$O$201, )=ROW($L$1:$O$200),ROW($L$2:$O$201),4^8),ROW(A24)),{1,4})&amp;""),"")</f>
        <v/>
      </c>
      <c r="R25" s="344" t="str">
        <v/>
      </c>
      <c r="S25" s="17"/>
      <c r="T25" s="344" t="str">
        <f t="array" ref="T25">T(INDEX(Q:Q,MIN(IF(COUNTIF(T$1:T24,$Q$2:$Q$201),4^8,ROW($Q$2:$Q$201)))))</f>
        <v/>
      </c>
      <c r="U25" s="344" t="str">
        <f t="shared" ref="U25:AD25" ca="1" si="50">IFERROR(OFFSET($R$1,SUMPRODUCT(SMALL(($Q$2:$Q$201=U$1)*ROW($Q$2:$Q$201),ROW(20:20)+COUNTA($Q$2:$Q$201)-SUM(1*($Q$2:$Q$201=U$1))))-1,),"")</f>
        <v/>
      </c>
      <c r="V25" s="344" t="str">
        <f t="shared" ca="1" si="50"/>
        <v/>
      </c>
      <c r="W25" s="344" t="str">
        <f t="shared" ca="1" si="50"/>
        <v/>
      </c>
      <c r="X25" s="344" t="str">
        <f t="shared" ca="1" si="50"/>
        <v/>
      </c>
      <c r="Y25" s="344" t="str">
        <f t="shared" ca="1" si="50"/>
        <v/>
      </c>
      <c r="Z25" s="344" t="str">
        <f t="shared" ca="1" si="50"/>
        <v/>
      </c>
      <c r="AA25" s="344" t="str">
        <f t="shared" ca="1" si="50"/>
        <v/>
      </c>
      <c r="AB25" s="344" t="str">
        <f t="shared" ca="1" si="50"/>
        <v/>
      </c>
      <c r="AC25" s="344" t="str">
        <f t="shared" ca="1" si="50"/>
        <v/>
      </c>
      <c r="AD25" s="344" t="str">
        <f t="shared" ca="1" si="50"/>
        <v/>
      </c>
      <c r="AE25" s="17"/>
      <c r="AF25" s="344" t="str">
        <f>IF(AND(地價差額試算!K39="",$AJ25&lt;&gt;""),AF24,IF(AND(地價差額試算!K39&lt;&gt;"",$AJ25&lt;&gt;""),地價差額試算!K39,""))</f>
        <v/>
      </c>
      <c r="AG25" s="344" t="str">
        <f>IF(AND(地價差額試算!L39="",$AJ25&lt;&gt;""),AG24,IF(AND(地價差額試算!L39&lt;&gt;"",$AJ25&lt;&gt;""),地價差額試算!L39,""))</f>
        <v/>
      </c>
      <c r="AH25" s="344" t="str">
        <f>IF(AND(地價差額試算!M39="",$AJ25&lt;&gt;""),AH24,IF(AND(地價差額試算!M39&lt;&gt;"",$AJ25&lt;&gt;""),地價差額試算!M39,""))</f>
        <v/>
      </c>
      <c r="AI25" s="344" t="str">
        <f>IF(地價差額試算!N39&lt;&gt;"",地價差額試算!N39,"")</f>
        <v/>
      </c>
      <c r="AJ25" s="344" t="str">
        <f>IF(地價差額試算!O39&lt;&gt;"",地價差額試算!O39,"")</f>
        <v/>
      </c>
      <c r="AK25" s="344" t="str">
        <f>IF(地價差額試算!P39&lt;&gt;"",地價差額試算!P39,"")</f>
        <v/>
      </c>
      <c r="AL25" s="344" t="str">
        <f>IF(地價差額試算!Q39&lt;&gt;"",地價差額試算!Q39,"")</f>
        <v/>
      </c>
      <c r="AM25" s="344" t="str">
        <f t="shared" si="8"/>
        <v/>
      </c>
      <c r="AN25" s="344" t="str">
        <f t="shared" si="3"/>
        <v/>
      </c>
      <c r="AO25" s="344" t="str">
        <f t="shared" si="4"/>
        <v/>
      </c>
      <c r="AP25" s="17"/>
      <c r="AQ25" s="344" t="str">
        <f t="array" ref="AQ25">IFERROR(INDEX($AF$1:$AF$200,SMALL(IF($AF$2:$AF$201&lt;&gt;"",ROW($AF$2:$AF$201),9999),ROW(AQ24)),COLUMN(A:A)),"")</f>
        <v/>
      </c>
      <c r="AR25" s="344" t="str">
        <f t="array" ref="AR25">IFERROR(INDEX($AJ$1:$AJ$200,SMALL(IF($AJ$2:$AJ$201&lt;&gt;"",ROW($AJ$2:$AJ$201),9999),ROW(AQ24)),COLUMN(A:A)),"")</f>
        <v/>
      </c>
      <c r="AS25" s="344" t="str">
        <f t="array" ref="AS25">IFERROR(INDEX($AK$1:$AK$200,SMALL(IF($AK$2:$AK$201&lt;&gt;"",ROW($AK$2:$AK$201),9999),ROW(AS24)),COLUMN(A:A)),"")</f>
        <v/>
      </c>
      <c r="AT25" s="344" t="str">
        <f t="array" ref="AT25">IFERROR(INDEX($AL$1:$AL$200,SMALL(IF($AL$2:$AL$201&lt;&gt;"",ROW($AL$2:$AL$201),9999),ROW(AT24)),COLUMN(A:A)),"")</f>
        <v/>
      </c>
      <c r="AU25" s="17"/>
      <c r="AV25" s="344" t="str">
        <f t="array" ref="AV25:AW25">IFERROR((INDEX(AQ$1:AT$201,SMALL(IF(MATCH($AQ$2:$AQ$201&amp;$AT$2:$AT$201,$AQ$2:$AQ$201&amp;$AT$2:$AT$201, )=ROW($AQ$1:$AT$200),ROW($AQ$2:$AT$201),4^8),ROW(AV24)),{1,4})&amp;""),"")</f>
        <v/>
      </c>
      <c r="AW25" s="344" t="str">
        <v/>
      </c>
      <c r="AX25" s="17"/>
      <c r="AY25" s="344" t="str">
        <f t="array" ref="AY25">T(INDEX(AV:AV,MIN(IF(COUNTIF(AY$1:AY24,$AV$2:$AV$201),4^8,ROW($AV$2:$AV$201)))))</f>
        <v/>
      </c>
      <c r="AZ25" s="344" t="str">
        <f t="shared" ref="AZ25:BI25" ca="1" si="51">IFERROR(OFFSET($AW$1,SUMPRODUCT(SMALL(($AV$2:$AV$201=AZ$1)*ROW($AV$2:$AV$201),ROW(20:20)+COUNTA($AV$2:$AV$201)-SUM(1*($AV$2:$AV$201=AZ$1))))-1,),"")</f>
        <v/>
      </c>
      <c r="BA25" s="344" t="str">
        <f t="shared" ca="1" si="51"/>
        <v/>
      </c>
      <c r="BB25" s="344" t="str">
        <f t="shared" ca="1" si="51"/>
        <v/>
      </c>
      <c r="BC25" s="344" t="str">
        <f t="shared" ca="1" si="51"/>
        <v/>
      </c>
      <c r="BD25" s="344" t="str">
        <f t="shared" ca="1" si="51"/>
        <v/>
      </c>
      <c r="BE25" s="344" t="str">
        <f t="shared" ca="1" si="51"/>
        <v/>
      </c>
      <c r="BF25" s="344" t="str">
        <f t="shared" ca="1" si="51"/>
        <v/>
      </c>
      <c r="BG25" s="344" t="str">
        <f t="shared" ca="1" si="51"/>
        <v/>
      </c>
      <c r="BH25" s="344" t="str">
        <f t="shared" ca="1" si="51"/>
        <v/>
      </c>
      <c r="BI25" s="344" t="str">
        <f t="shared" ca="1" si="51"/>
        <v/>
      </c>
      <c r="BJ25" s="17"/>
      <c r="BK25" s="18" t="str">
        <f t="array" ref="BK25">IFERROR(INDEX($E$1:$E$200,SMALL(IF($E$2:$E$201&lt;&gt;"",ROW($E$2:$E$201),9999),ROW($A24)),COLUMN(A:A)),"")</f>
        <v/>
      </c>
      <c r="BL25" s="18" t="str">
        <f t="array" ref="BL25">IFERROR(INDEX($AJ$1:$AJ$200,SMALL(IF($AJ$2:$AJ$201&lt;&gt;"",ROW($AJ$2:$AJ$201),9999),ROW(A24)),COLUMN(A:A)),"")</f>
        <v/>
      </c>
      <c r="BM25" s="18" t="str">
        <f t="array" ref="BM25">T(INDEX($BK:$BK,MIN(IF(COUNTIF(BM$1:BM24,$BK$2:$BK$201),4^8,ROW($BK$2:$BK$201)))))</f>
        <v/>
      </c>
      <c r="BN25" s="18" t="str">
        <f t="array" ref="BN25">T(INDEX($BL:$BL,MIN(IF(COUNTIF(BN$1:BN24,$BL$2:$BL$201),4^8,ROW($BL$2:$BL$201)))))</f>
        <v/>
      </c>
      <c r="BO25" s="18" t="str">
        <f t="array" aca="1" ref="BO25" ca="1">IF(ROW(BO24)&gt;(COUNTA($BM$2:$BN$201)-COUNTIF($BM$2:$BN$201,"")),"",INDIRECT(TEXT(RIGHT(SMALL(IF($BM$2:$BN$501&lt;&gt;"",COLUMN($BM$2:$BN$501)*10001+ROW($BM$2:$BN$501)*100,999999),ROW(BO24)),4),"!R00!C00"),))</f>
        <v/>
      </c>
      <c r="BP25" s="18" t="str">
        <f t="array" aca="1" ref="BP25" ca="1">T(INDEX($BO:$BO,MIN(IF(COUNTIF(BP$1:BP24,$BO$2:$BO$201),4^8,ROW($BO$2:$BO$201)))))</f>
        <v/>
      </c>
    </row>
    <row r="26" spans="1:73">
      <c r="A26" s="344" t="str">
        <f>IF(AND(地價差額試算!A40="",$E26&lt;&gt;""),A25,IF(AND(地價差額試算!A40&lt;&gt;"",$E26&lt;&gt;""),地價差額試算!A40,""))</f>
        <v/>
      </c>
      <c r="B26" s="344" t="str">
        <f>IF(AND(地價差額試算!B40="",$E26&lt;&gt;""),B25,IF(AND(地價差額試算!B40&lt;&gt;"",$E26&lt;&gt;""),地價差額試算!B40,""))</f>
        <v/>
      </c>
      <c r="C26" s="344" t="str">
        <f>IF(AND(地價差額試算!C40="",$E26&lt;&gt;""),C25,IF(AND(地價差額試算!C40&lt;&gt;"",$E26&lt;&gt;""),地價差額試算!C40,""))</f>
        <v/>
      </c>
      <c r="D26" s="344" t="str">
        <f>IF(地價差額試算!D40&lt;&gt;"",地價差額試算!D40,"")</f>
        <v/>
      </c>
      <c r="E26" s="344" t="str">
        <f>IF(地價差額試算!E40&lt;&gt;"",地價差額試算!E40,"")</f>
        <v/>
      </c>
      <c r="F26" s="344" t="str">
        <f>IF(地價差額試算!F40&lt;&gt;"",地價差額試算!F40,"")</f>
        <v/>
      </c>
      <c r="G26" s="344" t="str">
        <f>IF(地價差額試算!G40&lt;&gt;"",地價差額試算!G40,"")</f>
        <v/>
      </c>
      <c r="H26" s="344" t="str">
        <f t="shared" si="6"/>
        <v/>
      </c>
      <c r="I26" s="344" t="str">
        <f t="shared" si="0"/>
        <v/>
      </c>
      <c r="J26" s="344" t="str">
        <f t="shared" si="1"/>
        <v/>
      </c>
      <c r="K26" s="17"/>
      <c r="L26" s="344" t="str">
        <f t="array" ref="L26">IFERROR(INDEX($A$1:$A$200,SMALL(IF($A$2:$A$201&lt;&gt;"",ROW($A$2:$A$201),9999),ROW(L25)),COLUMN(A:A)),"")</f>
        <v/>
      </c>
      <c r="M26" s="344" t="str">
        <f t="array" ref="M26">IFERROR(INDEX($E$1:$E$200,SMALL(IF($E$2:$E$201&lt;&gt;"",ROW($E$2:$E$201),9999),ROW(M25)),COLUMN(A:A)),"")</f>
        <v/>
      </c>
      <c r="N26" s="344" t="str">
        <f t="array" ref="N26">IFERROR(INDEX($F$1:$F$200,SMALL(IF($F$2:$F$201&lt;&gt;"",ROW($F$2:$F$201),9999),ROW(N25)),COLUMN(A:A)),"")</f>
        <v/>
      </c>
      <c r="O26" s="344" t="str">
        <f t="array" ref="O26">IFERROR(INDEX($G$1:$G$200,SMALL(IF($G$2:$G$201&lt;&gt;"",ROW($G$2:$G$201),9999),ROW(O25)),COLUMN(A:A)),"")</f>
        <v/>
      </c>
      <c r="P26" s="17"/>
      <c r="Q26" s="344" t="str">
        <f t="array" ref="Q26:R26">IFERROR((INDEX(L$1:O$201,SMALL(IF(MATCH($L$2:$L$201&amp;$O$2:$O$201,$L$2:$L$201&amp;$O$2:$O$201, )=ROW($L$1:$O$200),ROW($L$2:$O$201),4^8),ROW(A25)),{1,4})&amp;""),"")</f>
        <v/>
      </c>
      <c r="R26" s="344" t="str">
        <v/>
      </c>
      <c r="S26" s="17"/>
      <c r="T26" s="344" t="str">
        <f t="array" ref="T26">T(INDEX(Q:Q,MIN(IF(COUNTIF(T$1:T25,$Q$2:$Q$201),4^8,ROW($Q$2:$Q$201)))))</f>
        <v/>
      </c>
      <c r="U26" s="344" t="str">
        <f t="shared" ref="U26:AD26" ca="1" si="52">IFERROR(OFFSET($R$1,SUMPRODUCT(SMALL(($Q$2:$Q$201=U$1)*ROW($Q$2:$Q$201),ROW(21:21)+COUNTA($Q$2:$Q$201)-SUM(1*($Q$2:$Q$201=U$1))))-1,),"")</f>
        <v/>
      </c>
      <c r="V26" s="344" t="str">
        <f t="shared" ca="1" si="52"/>
        <v/>
      </c>
      <c r="W26" s="344" t="str">
        <f t="shared" ca="1" si="52"/>
        <v/>
      </c>
      <c r="X26" s="344" t="str">
        <f t="shared" ca="1" si="52"/>
        <v/>
      </c>
      <c r="Y26" s="344" t="str">
        <f t="shared" ca="1" si="52"/>
        <v/>
      </c>
      <c r="Z26" s="344" t="str">
        <f t="shared" ca="1" si="52"/>
        <v/>
      </c>
      <c r="AA26" s="344" t="str">
        <f t="shared" ca="1" si="52"/>
        <v/>
      </c>
      <c r="AB26" s="344" t="str">
        <f t="shared" ca="1" si="52"/>
        <v/>
      </c>
      <c r="AC26" s="344" t="str">
        <f t="shared" ca="1" si="52"/>
        <v/>
      </c>
      <c r="AD26" s="344" t="str">
        <f t="shared" ca="1" si="52"/>
        <v/>
      </c>
      <c r="AE26" s="17"/>
      <c r="AF26" s="344" t="str">
        <f>IF(AND(地價差額試算!K40="",$AJ26&lt;&gt;""),AF25,IF(AND(地價差額試算!K40&lt;&gt;"",$AJ26&lt;&gt;""),地價差額試算!K40,""))</f>
        <v/>
      </c>
      <c r="AG26" s="344" t="str">
        <f>IF(AND(地價差額試算!L40="",$AJ26&lt;&gt;""),AG25,IF(AND(地價差額試算!L40&lt;&gt;"",$AJ26&lt;&gt;""),地價差額試算!L40,""))</f>
        <v/>
      </c>
      <c r="AH26" s="344" t="str">
        <f>IF(AND(地價差額試算!M40="",$AJ26&lt;&gt;""),AH25,IF(AND(地價差額試算!M40&lt;&gt;"",$AJ26&lt;&gt;""),地價差額試算!M40,""))</f>
        <v/>
      </c>
      <c r="AI26" s="344" t="str">
        <f>IF(地價差額試算!N40&lt;&gt;"",地價差額試算!N40,"")</f>
        <v/>
      </c>
      <c r="AJ26" s="344" t="str">
        <f>IF(地價差額試算!O40&lt;&gt;"",地價差額試算!O40,"")</f>
        <v/>
      </c>
      <c r="AK26" s="344" t="str">
        <f>IF(地價差額試算!P40&lt;&gt;"",地價差額試算!P40,"")</f>
        <v/>
      </c>
      <c r="AL26" s="344" t="str">
        <f>IF(地價差額試算!Q40&lt;&gt;"",地價差額試算!Q40,"")</f>
        <v/>
      </c>
      <c r="AM26" s="344" t="str">
        <f t="shared" si="8"/>
        <v/>
      </c>
      <c r="AN26" s="344" t="str">
        <f t="shared" si="3"/>
        <v/>
      </c>
      <c r="AO26" s="344" t="str">
        <f t="shared" si="4"/>
        <v/>
      </c>
      <c r="AP26" s="17"/>
      <c r="AQ26" s="344" t="str">
        <f t="array" ref="AQ26">IFERROR(INDEX($AF$1:$AF$200,SMALL(IF($AF$2:$AF$201&lt;&gt;"",ROW($AF$2:$AF$201),9999),ROW(AQ25)),COLUMN(A:A)),"")</f>
        <v/>
      </c>
      <c r="AR26" s="344" t="str">
        <f t="array" ref="AR26">IFERROR(INDEX($AJ$1:$AJ$200,SMALL(IF($AJ$2:$AJ$201&lt;&gt;"",ROW($AJ$2:$AJ$201),9999),ROW(AQ25)),COLUMN(A:A)),"")</f>
        <v/>
      </c>
      <c r="AS26" s="344" t="str">
        <f t="array" ref="AS26">IFERROR(INDEX($AK$1:$AK$200,SMALL(IF($AK$2:$AK$201&lt;&gt;"",ROW($AK$2:$AK$201),9999),ROW(AS25)),COLUMN(A:A)),"")</f>
        <v/>
      </c>
      <c r="AT26" s="344" t="str">
        <f t="array" ref="AT26">IFERROR(INDEX($AL$1:$AL$200,SMALL(IF($AL$2:$AL$201&lt;&gt;"",ROW($AL$2:$AL$201),9999),ROW(AT25)),COLUMN(A:A)),"")</f>
        <v/>
      </c>
      <c r="AU26" s="17"/>
      <c r="AV26" s="344" t="str">
        <f t="array" ref="AV26:AW26">IFERROR((INDEX(AQ$1:AT$201,SMALL(IF(MATCH($AQ$2:$AQ$201&amp;$AT$2:$AT$201,$AQ$2:$AQ$201&amp;$AT$2:$AT$201, )=ROW($AQ$1:$AT$200),ROW($AQ$2:$AT$201),4^8),ROW(AV25)),{1,4})&amp;""),"")</f>
        <v/>
      </c>
      <c r="AW26" s="344" t="str">
        <v/>
      </c>
      <c r="AX26" s="17"/>
      <c r="AY26" s="344" t="str">
        <f t="array" ref="AY26">T(INDEX(AV:AV,MIN(IF(COUNTIF(AY$1:AY25,$AV$2:$AV$201),4^8,ROW($AV$2:$AV$201)))))</f>
        <v/>
      </c>
      <c r="AZ26" s="344" t="str">
        <f t="shared" ref="AZ26:BI26" ca="1" si="53">IFERROR(OFFSET($AW$1,SUMPRODUCT(SMALL(($AV$2:$AV$201=AZ$1)*ROW($AV$2:$AV$201),ROW(21:21)+COUNTA($AV$2:$AV$201)-SUM(1*($AV$2:$AV$201=AZ$1))))-1,),"")</f>
        <v/>
      </c>
      <c r="BA26" s="344" t="str">
        <f t="shared" ca="1" si="53"/>
        <v/>
      </c>
      <c r="BB26" s="344" t="str">
        <f t="shared" ca="1" si="53"/>
        <v/>
      </c>
      <c r="BC26" s="344" t="str">
        <f t="shared" ca="1" si="53"/>
        <v/>
      </c>
      <c r="BD26" s="344" t="str">
        <f t="shared" ca="1" si="53"/>
        <v/>
      </c>
      <c r="BE26" s="344" t="str">
        <f t="shared" ca="1" si="53"/>
        <v/>
      </c>
      <c r="BF26" s="344" t="str">
        <f t="shared" ca="1" si="53"/>
        <v/>
      </c>
      <c r="BG26" s="344" t="str">
        <f t="shared" ca="1" si="53"/>
        <v/>
      </c>
      <c r="BH26" s="344" t="str">
        <f t="shared" ca="1" si="53"/>
        <v/>
      </c>
      <c r="BI26" s="344" t="str">
        <f t="shared" ca="1" si="53"/>
        <v/>
      </c>
      <c r="BJ26" s="17"/>
      <c r="BK26" s="18" t="str">
        <f t="array" ref="BK26">IFERROR(INDEX($E$1:$E$200,SMALL(IF($E$2:$E$201&lt;&gt;"",ROW($E$2:$E$201),9999),ROW($A25)),COLUMN(A:A)),"")</f>
        <v/>
      </c>
      <c r="BL26" s="18" t="str">
        <f t="array" ref="BL26">IFERROR(INDEX($AJ$1:$AJ$200,SMALL(IF($AJ$2:$AJ$201&lt;&gt;"",ROW($AJ$2:$AJ$201),9999),ROW(A25)),COLUMN(A:A)),"")</f>
        <v/>
      </c>
      <c r="BM26" s="18" t="str">
        <f t="array" ref="BM26">T(INDEX($BK:$BK,MIN(IF(COUNTIF(BM$1:BM25,$BK$2:$BK$201),4^8,ROW($BK$2:$BK$201)))))</f>
        <v/>
      </c>
      <c r="BN26" s="18" t="str">
        <f t="array" ref="BN26">T(INDEX($BL:$BL,MIN(IF(COUNTIF(BN$1:BN25,$BL$2:$BL$201),4^8,ROW($BL$2:$BL$201)))))</f>
        <v/>
      </c>
      <c r="BO26" s="18" t="str">
        <f t="array" aca="1" ref="BO26" ca="1">IF(ROW(BO25)&gt;(COUNTA($BM$2:$BN$201)-COUNTIF($BM$2:$BN$201,"")),"",INDIRECT(TEXT(RIGHT(SMALL(IF($BM$2:$BN$501&lt;&gt;"",COLUMN($BM$2:$BN$501)*10001+ROW($BM$2:$BN$501)*100,999999),ROW(BO25)),4),"!R00!C00"),))</f>
        <v/>
      </c>
      <c r="BP26" s="18" t="str">
        <f t="array" aca="1" ref="BP26" ca="1">T(INDEX($BO:$BO,MIN(IF(COUNTIF(BP$1:BP25,$BO$2:$BO$201),4^8,ROW($BO$2:$BO$201)))))</f>
        <v/>
      </c>
    </row>
    <row r="27" spans="1:73">
      <c r="A27" s="344" t="str">
        <f>IF(AND(地價差額試算!A41="",$E27&lt;&gt;""),A26,IF(AND(地價差額試算!A41&lt;&gt;"",$E27&lt;&gt;""),地價差額試算!A41,""))</f>
        <v/>
      </c>
      <c r="B27" s="344" t="str">
        <f>IF(AND(地價差額試算!B41="",$E27&lt;&gt;""),B26,IF(AND(地價差額試算!B41&lt;&gt;"",$E27&lt;&gt;""),地價差額試算!B41,""))</f>
        <v/>
      </c>
      <c r="C27" s="344" t="str">
        <f>IF(AND(地價差額試算!C41="",$E27&lt;&gt;""),C26,IF(AND(地價差額試算!C41&lt;&gt;"",$E27&lt;&gt;""),地價差額試算!C41,""))</f>
        <v/>
      </c>
      <c r="D27" s="344" t="str">
        <f>IF(地價差額試算!D41&lt;&gt;"",地價差額試算!D41,"")</f>
        <v/>
      </c>
      <c r="E27" s="344" t="str">
        <f>IF(地價差額試算!E41&lt;&gt;"",地價差額試算!E41,"")</f>
        <v/>
      </c>
      <c r="F27" s="344" t="str">
        <f>IF(地價差額試算!F41&lt;&gt;"",地價差額試算!F41,"")</f>
        <v/>
      </c>
      <c r="G27" s="344" t="str">
        <f>IF(地價差額試算!G41&lt;&gt;"",地價差額試算!G41,"")</f>
        <v/>
      </c>
      <c r="H27" s="344" t="str">
        <f t="shared" si="6"/>
        <v/>
      </c>
      <c r="I27" s="344" t="str">
        <f t="shared" si="0"/>
        <v/>
      </c>
      <c r="J27" s="344" t="str">
        <f t="shared" si="1"/>
        <v/>
      </c>
      <c r="K27" s="17"/>
      <c r="L27" s="344" t="str">
        <f t="array" ref="L27">IFERROR(INDEX($A$1:$A$200,SMALL(IF($A$2:$A$201&lt;&gt;"",ROW($A$2:$A$201),9999),ROW(L26)),COLUMN(A:A)),"")</f>
        <v/>
      </c>
      <c r="M27" s="344" t="str">
        <f t="array" ref="M27">IFERROR(INDEX($E$1:$E$200,SMALL(IF($E$2:$E$201&lt;&gt;"",ROW($E$2:$E$201),9999),ROW(M26)),COLUMN(A:A)),"")</f>
        <v/>
      </c>
      <c r="N27" s="344" t="str">
        <f t="array" ref="N27">IFERROR(INDEX($F$1:$F$200,SMALL(IF($F$2:$F$201&lt;&gt;"",ROW($F$2:$F$201),9999),ROW(N26)),COLUMN(A:A)),"")</f>
        <v/>
      </c>
      <c r="O27" s="344" t="str">
        <f t="array" ref="O27">IFERROR(INDEX($G$1:$G$200,SMALL(IF($G$2:$G$201&lt;&gt;"",ROW($G$2:$G$201),9999),ROW(O26)),COLUMN(A:A)),"")</f>
        <v/>
      </c>
      <c r="P27" s="17"/>
      <c r="Q27" s="344" t="str">
        <f t="array" ref="Q27:R27">IFERROR((INDEX(L$1:O$201,SMALL(IF(MATCH($L$2:$L$201&amp;$O$2:$O$201,$L$2:$L$201&amp;$O$2:$O$201, )=ROW($L$1:$O$200),ROW($L$2:$O$201),4^8),ROW(A26)),{1,4})&amp;""),"")</f>
        <v/>
      </c>
      <c r="R27" s="344" t="str">
        <v/>
      </c>
      <c r="S27" s="17"/>
      <c r="T27" s="344" t="str">
        <f t="array" ref="T27">T(INDEX(Q:Q,MIN(IF(COUNTIF(T$1:T26,$Q$2:$Q$201),4^8,ROW($Q$2:$Q$201)))))</f>
        <v/>
      </c>
      <c r="U27" s="344" t="str">
        <f t="shared" ref="U27:AD27" ca="1" si="54">IFERROR(OFFSET($R$1,SUMPRODUCT(SMALL(($Q$2:$Q$201=U$1)*ROW($Q$2:$Q$201),ROW(22:22)+COUNTA($Q$2:$Q$201)-SUM(1*($Q$2:$Q$201=U$1))))-1,),"")</f>
        <v/>
      </c>
      <c r="V27" s="344" t="str">
        <f t="shared" ca="1" si="54"/>
        <v/>
      </c>
      <c r="W27" s="344" t="str">
        <f t="shared" ca="1" si="54"/>
        <v/>
      </c>
      <c r="X27" s="344" t="str">
        <f t="shared" ca="1" si="54"/>
        <v/>
      </c>
      <c r="Y27" s="344" t="str">
        <f t="shared" ca="1" si="54"/>
        <v/>
      </c>
      <c r="Z27" s="344" t="str">
        <f t="shared" ca="1" si="54"/>
        <v/>
      </c>
      <c r="AA27" s="344" t="str">
        <f t="shared" ca="1" si="54"/>
        <v/>
      </c>
      <c r="AB27" s="344" t="str">
        <f t="shared" ca="1" si="54"/>
        <v/>
      </c>
      <c r="AC27" s="344" t="str">
        <f t="shared" ca="1" si="54"/>
        <v/>
      </c>
      <c r="AD27" s="344" t="str">
        <f t="shared" ca="1" si="54"/>
        <v/>
      </c>
      <c r="AE27" s="17"/>
      <c r="AF27" s="344" t="str">
        <f>IF(AND(地價差額試算!K41="",$AJ27&lt;&gt;""),AF26,IF(AND(地價差額試算!K41&lt;&gt;"",$AJ27&lt;&gt;""),地價差額試算!K41,""))</f>
        <v/>
      </c>
      <c r="AG27" s="344" t="str">
        <f>IF(AND(地價差額試算!L41="",$AJ27&lt;&gt;""),AG26,IF(AND(地價差額試算!L41&lt;&gt;"",$AJ27&lt;&gt;""),地價差額試算!L41,""))</f>
        <v/>
      </c>
      <c r="AH27" s="344" t="str">
        <f>IF(AND(地價差額試算!M41="",$AJ27&lt;&gt;""),AH26,IF(AND(地價差額試算!M41&lt;&gt;"",$AJ27&lt;&gt;""),地價差額試算!M41,""))</f>
        <v/>
      </c>
      <c r="AI27" s="344" t="str">
        <f>IF(地價差額試算!N41&lt;&gt;"",地價差額試算!N41,"")</f>
        <v/>
      </c>
      <c r="AJ27" s="344" t="str">
        <f>IF(地價差額試算!O41&lt;&gt;"",地價差額試算!O41,"")</f>
        <v/>
      </c>
      <c r="AK27" s="344" t="str">
        <f>IF(地價差額試算!P41&lt;&gt;"",地價差額試算!P41,"")</f>
        <v/>
      </c>
      <c r="AL27" s="344" t="str">
        <f>IF(地價差額試算!Q41&lt;&gt;"",地價差額試算!Q41,"")</f>
        <v/>
      </c>
      <c r="AM27" s="344" t="str">
        <f t="shared" si="8"/>
        <v/>
      </c>
      <c r="AN27" s="344" t="str">
        <f t="shared" si="3"/>
        <v/>
      </c>
      <c r="AO27" s="344" t="str">
        <f t="shared" si="4"/>
        <v/>
      </c>
      <c r="AP27" s="17"/>
      <c r="AQ27" s="344" t="str">
        <f t="array" ref="AQ27">IFERROR(INDEX($AF$1:$AF$200,SMALL(IF($AF$2:$AF$201&lt;&gt;"",ROW($AF$2:$AF$201),9999),ROW(AQ26)),COLUMN(A:A)),"")</f>
        <v/>
      </c>
      <c r="AR27" s="344" t="str">
        <f t="array" ref="AR27">IFERROR(INDEX($AJ$1:$AJ$200,SMALL(IF($AJ$2:$AJ$201&lt;&gt;"",ROW($AJ$2:$AJ$201),9999),ROW(AQ26)),COLUMN(A:A)),"")</f>
        <v/>
      </c>
      <c r="AS27" s="344" t="str">
        <f t="array" ref="AS27">IFERROR(INDEX($AK$1:$AK$200,SMALL(IF($AK$2:$AK$201&lt;&gt;"",ROW($AK$2:$AK$201),9999),ROW(AS26)),COLUMN(A:A)),"")</f>
        <v/>
      </c>
      <c r="AT27" s="344" t="str">
        <f t="array" ref="AT27">IFERROR(INDEX($AL$1:$AL$200,SMALL(IF($AL$2:$AL$201&lt;&gt;"",ROW($AL$2:$AL$201),9999),ROW(AT26)),COLUMN(A:A)),"")</f>
        <v/>
      </c>
      <c r="AU27" s="17"/>
      <c r="AV27" s="344" t="str">
        <f t="array" ref="AV27:AW27">IFERROR((INDEX(AQ$1:AT$201,SMALL(IF(MATCH($AQ$2:$AQ$201&amp;$AT$2:$AT$201,$AQ$2:$AQ$201&amp;$AT$2:$AT$201, )=ROW($AQ$1:$AT$200),ROW($AQ$2:$AT$201),4^8),ROW(AV26)),{1,4})&amp;""),"")</f>
        <v/>
      </c>
      <c r="AW27" s="344" t="str">
        <v/>
      </c>
      <c r="AX27" s="17"/>
      <c r="AY27" s="344" t="str">
        <f t="array" ref="AY27">T(INDEX(AV:AV,MIN(IF(COUNTIF(AY$1:AY26,$AV$2:$AV$201),4^8,ROW($AV$2:$AV$201)))))</f>
        <v/>
      </c>
      <c r="AZ27" s="344" t="str">
        <f t="shared" ref="AZ27:BI27" ca="1" si="55">IFERROR(OFFSET($AW$1,SUMPRODUCT(SMALL(($AV$2:$AV$201=AZ$1)*ROW($AV$2:$AV$201),ROW(22:22)+COUNTA($AV$2:$AV$201)-SUM(1*($AV$2:$AV$201=AZ$1))))-1,),"")</f>
        <v/>
      </c>
      <c r="BA27" s="344" t="str">
        <f t="shared" ca="1" si="55"/>
        <v/>
      </c>
      <c r="BB27" s="344" t="str">
        <f t="shared" ca="1" si="55"/>
        <v/>
      </c>
      <c r="BC27" s="344" t="str">
        <f t="shared" ca="1" si="55"/>
        <v/>
      </c>
      <c r="BD27" s="344" t="str">
        <f t="shared" ca="1" si="55"/>
        <v/>
      </c>
      <c r="BE27" s="344" t="str">
        <f t="shared" ca="1" si="55"/>
        <v/>
      </c>
      <c r="BF27" s="344" t="str">
        <f t="shared" ca="1" si="55"/>
        <v/>
      </c>
      <c r="BG27" s="344" t="str">
        <f t="shared" ca="1" si="55"/>
        <v/>
      </c>
      <c r="BH27" s="344" t="str">
        <f t="shared" ca="1" si="55"/>
        <v/>
      </c>
      <c r="BI27" s="344" t="str">
        <f t="shared" ca="1" si="55"/>
        <v/>
      </c>
      <c r="BJ27" s="17"/>
      <c r="BK27" s="18" t="str">
        <f t="array" ref="BK27">IFERROR(INDEX($E$1:$E$200,SMALL(IF($E$2:$E$201&lt;&gt;"",ROW($E$2:$E$201),9999),ROW($A26)),COLUMN(A:A)),"")</f>
        <v/>
      </c>
      <c r="BL27" s="18" t="str">
        <f t="array" ref="BL27">IFERROR(INDEX($AJ$1:$AJ$200,SMALL(IF($AJ$2:$AJ$201&lt;&gt;"",ROW($AJ$2:$AJ$201),9999),ROW(A26)),COLUMN(A:A)),"")</f>
        <v/>
      </c>
      <c r="BM27" s="18" t="str">
        <f t="array" ref="BM27">T(INDEX($BK:$BK,MIN(IF(COUNTIF(BM$1:BM26,$BK$2:$BK$201),4^8,ROW($BK$2:$BK$201)))))</f>
        <v/>
      </c>
      <c r="BN27" s="18" t="str">
        <f t="array" ref="BN27">T(INDEX($BL:$BL,MIN(IF(COUNTIF(BN$1:BN26,$BL$2:$BL$201),4^8,ROW($BL$2:$BL$201)))))</f>
        <v/>
      </c>
      <c r="BO27" s="18" t="str">
        <f t="array" aca="1" ref="BO27" ca="1">IF(ROW(BO26)&gt;(COUNTA($BM$2:$BN$201)-COUNTIF($BM$2:$BN$201,"")),"",INDIRECT(TEXT(RIGHT(SMALL(IF($BM$2:$BN$501&lt;&gt;"",COLUMN($BM$2:$BN$501)*10001+ROW($BM$2:$BN$501)*100,999999),ROW(BO26)),4),"!R00!C00"),))</f>
        <v/>
      </c>
      <c r="BP27" s="18" t="str">
        <f t="array" aca="1" ref="BP27" ca="1">T(INDEX($BO:$BO,MIN(IF(COUNTIF(BP$1:BP26,$BO$2:$BO$201),4^8,ROW($BO$2:$BO$201)))))</f>
        <v/>
      </c>
    </row>
    <row r="28" spans="1:73">
      <c r="A28" s="344" t="str">
        <f>IF(AND(地價差額試算!A42="",$E28&lt;&gt;""),A27,IF(AND(地價差額試算!A42&lt;&gt;"",$E28&lt;&gt;""),地價差額試算!A42,""))</f>
        <v/>
      </c>
      <c r="B28" s="344" t="str">
        <f>IF(AND(地價差額試算!B42="",$E28&lt;&gt;""),B27,IF(AND(地價差額試算!B42&lt;&gt;"",$E28&lt;&gt;""),地價差額試算!B42,""))</f>
        <v/>
      </c>
      <c r="C28" s="344" t="str">
        <f>IF(AND(地價差額試算!C42="",$E28&lt;&gt;""),C27,IF(AND(地價差額試算!C42&lt;&gt;"",$E28&lt;&gt;""),地價差額試算!C42,""))</f>
        <v/>
      </c>
      <c r="D28" s="344" t="str">
        <f>IF(地價差額試算!D42&lt;&gt;"",地價差額試算!D42,"")</f>
        <v/>
      </c>
      <c r="E28" s="344" t="str">
        <f>IF(地價差額試算!E42&lt;&gt;"",地價差額試算!E42,"")</f>
        <v/>
      </c>
      <c r="F28" s="344" t="str">
        <f>IF(地價差額試算!F42&lt;&gt;"",地價差額試算!F42,"")</f>
        <v/>
      </c>
      <c r="G28" s="344" t="str">
        <f>IF(地價差額試算!G42&lt;&gt;"",地價差額試算!G42,"")</f>
        <v/>
      </c>
      <c r="H28" s="344" t="str">
        <f t="shared" si="6"/>
        <v/>
      </c>
      <c r="I28" s="344" t="str">
        <f t="shared" si="0"/>
        <v/>
      </c>
      <c r="J28" s="344" t="str">
        <f t="shared" si="1"/>
        <v/>
      </c>
      <c r="K28" s="17"/>
      <c r="L28" s="344" t="str">
        <f t="array" ref="L28">IFERROR(INDEX($A$1:$A$200,SMALL(IF($A$2:$A$201&lt;&gt;"",ROW($A$2:$A$201),9999),ROW(L27)),COLUMN(A:A)),"")</f>
        <v/>
      </c>
      <c r="M28" s="344" t="str">
        <f t="array" ref="M28">IFERROR(INDEX($E$1:$E$200,SMALL(IF($E$2:$E$201&lt;&gt;"",ROW($E$2:$E$201),9999),ROW(M27)),COLUMN(A:A)),"")</f>
        <v/>
      </c>
      <c r="N28" s="344" t="str">
        <f t="array" ref="N28">IFERROR(INDEX($F$1:$F$200,SMALL(IF($F$2:$F$201&lt;&gt;"",ROW($F$2:$F$201),9999),ROW(N27)),COLUMN(A:A)),"")</f>
        <v/>
      </c>
      <c r="O28" s="344" t="str">
        <f t="array" ref="O28">IFERROR(INDEX($G$1:$G$200,SMALL(IF($G$2:$G$201&lt;&gt;"",ROW($G$2:$G$201),9999),ROW(O27)),COLUMN(A:A)),"")</f>
        <v/>
      </c>
      <c r="P28" s="17"/>
      <c r="Q28" s="344" t="str">
        <f t="array" ref="Q28:R28">IFERROR((INDEX(L$1:O$201,SMALL(IF(MATCH($L$2:$L$201&amp;$O$2:$O$201,$L$2:$L$201&amp;$O$2:$O$201, )=ROW($L$1:$O$200),ROW($L$2:$O$201),4^8),ROW(A27)),{1,4})&amp;""),"")</f>
        <v/>
      </c>
      <c r="R28" s="344" t="str">
        <v/>
      </c>
      <c r="S28" s="17"/>
      <c r="T28" s="344" t="str">
        <f t="array" ref="T28">T(INDEX(Q:Q,MIN(IF(COUNTIF(T$1:T27,$Q$2:$Q$201),4^8,ROW($Q$2:$Q$201)))))</f>
        <v/>
      </c>
      <c r="U28" s="344" t="str">
        <f t="shared" ref="U28:AD28" ca="1" si="56">IFERROR(OFFSET($R$1,SUMPRODUCT(SMALL(($Q$2:$Q$201=U$1)*ROW($Q$2:$Q$201),ROW(23:23)+COUNTA($Q$2:$Q$201)-SUM(1*($Q$2:$Q$201=U$1))))-1,),"")</f>
        <v/>
      </c>
      <c r="V28" s="344" t="str">
        <f t="shared" ca="1" si="56"/>
        <v/>
      </c>
      <c r="W28" s="344" t="str">
        <f t="shared" ca="1" si="56"/>
        <v/>
      </c>
      <c r="X28" s="344" t="str">
        <f t="shared" ca="1" si="56"/>
        <v/>
      </c>
      <c r="Y28" s="344" t="str">
        <f t="shared" ca="1" si="56"/>
        <v/>
      </c>
      <c r="Z28" s="344" t="str">
        <f t="shared" ca="1" si="56"/>
        <v/>
      </c>
      <c r="AA28" s="344" t="str">
        <f t="shared" ca="1" si="56"/>
        <v/>
      </c>
      <c r="AB28" s="344" t="str">
        <f t="shared" ca="1" si="56"/>
        <v/>
      </c>
      <c r="AC28" s="344" t="str">
        <f t="shared" ca="1" si="56"/>
        <v/>
      </c>
      <c r="AD28" s="344" t="str">
        <f t="shared" ca="1" si="56"/>
        <v/>
      </c>
      <c r="AE28" s="17"/>
      <c r="AF28" s="344" t="str">
        <f>IF(AND(地價差額試算!K42="",$AJ28&lt;&gt;""),AF27,IF(AND(地價差額試算!K42&lt;&gt;"",$AJ28&lt;&gt;""),地價差額試算!K42,""))</f>
        <v/>
      </c>
      <c r="AG28" s="344" t="str">
        <f>IF(AND(地價差額試算!L42="",$AJ28&lt;&gt;""),AG27,IF(AND(地價差額試算!L42&lt;&gt;"",$AJ28&lt;&gt;""),地價差額試算!L42,""))</f>
        <v/>
      </c>
      <c r="AH28" s="344" t="str">
        <f>IF(AND(地價差額試算!M42="",$AJ28&lt;&gt;""),AH27,IF(AND(地價差額試算!M42&lt;&gt;"",$AJ28&lt;&gt;""),地價差額試算!M42,""))</f>
        <v/>
      </c>
      <c r="AI28" s="344" t="str">
        <f>IF(地價差額試算!N42&lt;&gt;"",地價差額試算!N42,"")</f>
        <v/>
      </c>
      <c r="AJ28" s="344" t="str">
        <f>IF(地價差額試算!O42&lt;&gt;"",地價差額試算!O42,"")</f>
        <v/>
      </c>
      <c r="AK28" s="344" t="str">
        <f>IF(地價差額試算!P42&lt;&gt;"",地價差額試算!P42,"")</f>
        <v/>
      </c>
      <c r="AL28" s="344" t="str">
        <f>IF(地價差額試算!Q42&lt;&gt;"",地價差額試算!Q42,"")</f>
        <v/>
      </c>
      <c r="AM28" s="344" t="str">
        <f t="shared" si="8"/>
        <v/>
      </c>
      <c r="AN28" s="344" t="str">
        <f t="shared" si="3"/>
        <v/>
      </c>
      <c r="AO28" s="344" t="str">
        <f t="shared" si="4"/>
        <v/>
      </c>
      <c r="AP28" s="17"/>
      <c r="AQ28" s="344" t="str">
        <f t="array" ref="AQ28">IFERROR(INDEX($AF$1:$AF$200,SMALL(IF($AF$2:$AF$201&lt;&gt;"",ROW($AF$2:$AF$201),9999),ROW(AQ27)),COLUMN(A:A)),"")</f>
        <v/>
      </c>
      <c r="AR28" s="344" t="str">
        <f t="array" ref="AR28">IFERROR(INDEX($AJ$1:$AJ$200,SMALL(IF($AJ$2:$AJ$201&lt;&gt;"",ROW($AJ$2:$AJ$201),9999),ROW(AQ27)),COLUMN(A:A)),"")</f>
        <v/>
      </c>
      <c r="AS28" s="344" t="str">
        <f t="array" ref="AS28">IFERROR(INDEX($AK$1:$AK$200,SMALL(IF($AK$2:$AK$201&lt;&gt;"",ROW($AK$2:$AK$201),9999),ROW(AS27)),COLUMN(A:A)),"")</f>
        <v/>
      </c>
      <c r="AT28" s="344" t="str">
        <f t="array" ref="AT28">IFERROR(INDEX($AL$1:$AL$200,SMALL(IF($AL$2:$AL$201&lt;&gt;"",ROW($AL$2:$AL$201),9999),ROW(AT27)),COLUMN(A:A)),"")</f>
        <v/>
      </c>
      <c r="AU28" s="17"/>
      <c r="AV28" s="344" t="str">
        <f t="array" ref="AV28:AW28">IFERROR((INDEX(AQ$1:AT$201,SMALL(IF(MATCH($AQ$2:$AQ$201&amp;$AT$2:$AT$201,$AQ$2:$AQ$201&amp;$AT$2:$AT$201, )=ROW($AQ$1:$AT$200),ROW($AQ$2:$AT$201),4^8),ROW(AV27)),{1,4})&amp;""),"")</f>
        <v/>
      </c>
      <c r="AW28" s="344" t="str">
        <v/>
      </c>
      <c r="AX28" s="17"/>
      <c r="AY28" s="344" t="str">
        <f t="array" ref="AY28">T(INDEX(AV:AV,MIN(IF(COUNTIF(AY$1:AY27,$AV$2:$AV$201),4^8,ROW($AV$2:$AV$201)))))</f>
        <v/>
      </c>
      <c r="AZ28" s="344" t="str">
        <f t="shared" ref="AZ28:BI28" ca="1" si="57">IFERROR(OFFSET($AW$1,SUMPRODUCT(SMALL(($AV$2:$AV$201=AZ$1)*ROW($AV$2:$AV$201),ROW(23:23)+COUNTA($AV$2:$AV$201)-SUM(1*($AV$2:$AV$201=AZ$1))))-1,),"")</f>
        <v/>
      </c>
      <c r="BA28" s="344" t="str">
        <f t="shared" ca="1" si="57"/>
        <v/>
      </c>
      <c r="BB28" s="344" t="str">
        <f t="shared" ca="1" si="57"/>
        <v/>
      </c>
      <c r="BC28" s="344" t="str">
        <f t="shared" ca="1" si="57"/>
        <v/>
      </c>
      <c r="BD28" s="344" t="str">
        <f t="shared" ca="1" si="57"/>
        <v/>
      </c>
      <c r="BE28" s="344" t="str">
        <f t="shared" ca="1" si="57"/>
        <v/>
      </c>
      <c r="BF28" s="344" t="str">
        <f t="shared" ca="1" si="57"/>
        <v/>
      </c>
      <c r="BG28" s="344" t="str">
        <f t="shared" ca="1" si="57"/>
        <v/>
      </c>
      <c r="BH28" s="344" t="str">
        <f t="shared" ca="1" si="57"/>
        <v/>
      </c>
      <c r="BI28" s="344" t="str">
        <f t="shared" ca="1" si="57"/>
        <v/>
      </c>
      <c r="BJ28" s="17"/>
      <c r="BK28" s="18" t="str">
        <f t="array" ref="BK28">IFERROR(INDEX($E$1:$E$200,SMALL(IF($E$2:$E$201&lt;&gt;"",ROW($E$2:$E$201),9999),ROW($A27)),COLUMN(A:A)),"")</f>
        <v/>
      </c>
      <c r="BL28" s="18" t="str">
        <f t="array" ref="BL28">IFERROR(INDEX($AJ$1:$AJ$200,SMALL(IF($AJ$2:$AJ$201&lt;&gt;"",ROW($AJ$2:$AJ$201),9999),ROW(A27)),COLUMN(A:A)),"")</f>
        <v/>
      </c>
      <c r="BM28" s="18" t="str">
        <f t="array" ref="BM28">T(INDEX($BK:$BK,MIN(IF(COUNTIF(BM$1:BM27,$BK$2:$BK$201),4^8,ROW($BK$2:$BK$201)))))</f>
        <v/>
      </c>
      <c r="BN28" s="18" t="str">
        <f t="array" ref="BN28">T(INDEX($BL:$BL,MIN(IF(COUNTIF(BN$1:BN27,$BL$2:$BL$201),4^8,ROW($BL$2:$BL$201)))))</f>
        <v/>
      </c>
      <c r="BO28" s="18" t="str">
        <f t="array" aca="1" ref="BO28" ca="1">IF(ROW(BO27)&gt;(COUNTA($BM$2:$BN$201)-COUNTIF($BM$2:$BN$201,"")),"",INDIRECT(TEXT(RIGHT(SMALL(IF($BM$2:$BN$501&lt;&gt;"",COLUMN($BM$2:$BN$501)*10001+ROW($BM$2:$BN$501)*100,999999),ROW(BO27)),4),"!R00!C00"),))</f>
        <v/>
      </c>
      <c r="BP28" s="18" t="str">
        <f t="array" aca="1" ref="BP28" ca="1">T(INDEX($BO:$BO,MIN(IF(COUNTIF(BP$1:BP27,$BO$2:$BO$201),4^8,ROW($BO$2:$BO$201)))))</f>
        <v/>
      </c>
    </row>
    <row r="29" spans="1:73">
      <c r="A29" s="344" t="str">
        <f>IF(AND(地價差額試算!A43="",$E29&lt;&gt;""),A28,IF(AND(地價差額試算!A43&lt;&gt;"",$E29&lt;&gt;""),地價差額試算!A43,""))</f>
        <v/>
      </c>
      <c r="B29" s="344" t="str">
        <f>IF(AND(地價差額試算!B43="",$E29&lt;&gt;""),B28,IF(AND(地價差額試算!B43&lt;&gt;"",$E29&lt;&gt;""),地價差額試算!B43,""))</f>
        <v/>
      </c>
      <c r="C29" s="344" t="str">
        <f>IF(AND(地價差額試算!C43="",$E29&lt;&gt;""),C28,IF(AND(地價差額試算!C43&lt;&gt;"",$E29&lt;&gt;""),地價差額試算!C43,""))</f>
        <v/>
      </c>
      <c r="D29" s="344" t="str">
        <f>IF(地價差額試算!D43&lt;&gt;"",地價差額試算!D43,"")</f>
        <v/>
      </c>
      <c r="E29" s="344" t="str">
        <f>IF(地價差額試算!E43&lt;&gt;"",地價差額試算!E43,"")</f>
        <v/>
      </c>
      <c r="F29" s="344" t="str">
        <f>IF(地價差額試算!F43&lt;&gt;"",地價差額試算!F43,"")</f>
        <v/>
      </c>
      <c r="G29" s="344" t="str">
        <f>IF(地價差額試算!G43&lt;&gt;"",地價差額試算!G43,"")</f>
        <v/>
      </c>
      <c r="H29" s="344" t="str">
        <f t="shared" si="6"/>
        <v/>
      </c>
      <c r="I29" s="344" t="str">
        <f t="shared" si="0"/>
        <v/>
      </c>
      <c r="J29" s="344" t="str">
        <f t="shared" si="1"/>
        <v/>
      </c>
      <c r="K29" s="17"/>
      <c r="L29" s="344" t="str">
        <f t="array" ref="L29">IFERROR(INDEX($A$1:$A$200,SMALL(IF($A$2:$A$201&lt;&gt;"",ROW($A$2:$A$201),9999),ROW(L28)),COLUMN(A:A)),"")</f>
        <v/>
      </c>
      <c r="M29" s="344" t="str">
        <f t="array" ref="M29">IFERROR(INDEX($E$1:$E$200,SMALL(IF($E$2:$E$201&lt;&gt;"",ROW($E$2:$E$201),9999),ROW(M28)),COLUMN(A:A)),"")</f>
        <v/>
      </c>
      <c r="N29" s="344" t="str">
        <f t="array" ref="N29">IFERROR(INDEX($F$1:$F$200,SMALL(IF($F$2:$F$201&lt;&gt;"",ROW($F$2:$F$201),9999),ROW(N28)),COLUMN(A:A)),"")</f>
        <v/>
      </c>
      <c r="O29" s="344" t="str">
        <f t="array" ref="O29">IFERROR(INDEX($G$1:$G$200,SMALL(IF($G$2:$G$201&lt;&gt;"",ROW($G$2:$G$201),9999),ROW(O28)),COLUMN(A:A)),"")</f>
        <v/>
      </c>
      <c r="P29" s="17"/>
      <c r="Q29" s="344" t="str">
        <f t="array" ref="Q29:R29">IFERROR((INDEX(L$1:O$201,SMALL(IF(MATCH($L$2:$L$201&amp;$O$2:$O$201,$L$2:$L$201&amp;$O$2:$O$201, )=ROW($L$1:$O$200),ROW($L$2:$O$201),4^8),ROW(A28)),{1,4})&amp;""),"")</f>
        <v/>
      </c>
      <c r="R29" s="344" t="str">
        <v/>
      </c>
      <c r="S29" s="17"/>
      <c r="T29" s="344" t="str">
        <f t="array" ref="T29">T(INDEX(Q:Q,MIN(IF(COUNTIF(T$1:T28,$Q$2:$Q$201),4^8,ROW($Q$2:$Q$201)))))</f>
        <v/>
      </c>
      <c r="U29" s="344" t="str">
        <f t="shared" ref="U29:AD29" ca="1" si="58">IFERROR(OFFSET($R$1,SUMPRODUCT(SMALL(($Q$2:$Q$201=U$1)*ROW($Q$2:$Q$201),ROW(24:24)+COUNTA($Q$2:$Q$201)-SUM(1*($Q$2:$Q$201=U$1))))-1,),"")</f>
        <v/>
      </c>
      <c r="V29" s="344" t="str">
        <f t="shared" ca="1" si="58"/>
        <v/>
      </c>
      <c r="W29" s="344" t="str">
        <f t="shared" ca="1" si="58"/>
        <v/>
      </c>
      <c r="X29" s="344" t="str">
        <f t="shared" ca="1" si="58"/>
        <v/>
      </c>
      <c r="Y29" s="344" t="str">
        <f t="shared" ca="1" si="58"/>
        <v/>
      </c>
      <c r="Z29" s="344" t="str">
        <f t="shared" ca="1" si="58"/>
        <v/>
      </c>
      <c r="AA29" s="344" t="str">
        <f t="shared" ca="1" si="58"/>
        <v/>
      </c>
      <c r="AB29" s="344" t="str">
        <f t="shared" ca="1" si="58"/>
        <v/>
      </c>
      <c r="AC29" s="344" t="str">
        <f t="shared" ca="1" si="58"/>
        <v/>
      </c>
      <c r="AD29" s="344" t="str">
        <f t="shared" ca="1" si="58"/>
        <v/>
      </c>
      <c r="AE29" s="17"/>
      <c r="AF29" s="344" t="str">
        <f>IF(AND(地價差額試算!K43="",$AJ29&lt;&gt;""),AF28,IF(AND(地價差額試算!K43&lt;&gt;"",$AJ29&lt;&gt;""),地價差額試算!K43,""))</f>
        <v/>
      </c>
      <c r="AG29" s="344" t="str">
        <f>IF(AND(地價差額試算!L43="",$AJ29&lt;&gt;""),AG28,IF(AND(地價差額試算!L43&lt;&gt;"",$AJ29&lt;&gt;""),地價差額試算!L43,""))</f>
        <v/>
      </c>
      <c r="AH29" s="344" t="str">
        <f>IF(AND(地價差額試算!M43="",$AJ29&lt;&gt;""),AH28,IF(AND(地價差額試算!M43&lt;&gt;"",$AJ29&lt;&gt;""),地價差額試算!M43,""))</f>
        <v/>
      </c>
      <c r="AI29" s="344" t="str">
        <f>IF(地價差額試算!N43&lt;&gt;"",地價差額試算!N43,"")</f>
        <v/>
      </c>
      <c r="AJ29" s="344" t="str">
        <f>IF(地價差額試算!O43&lt;&gt;"",地價差額試算!O43,"")</f>
        <v/>
      </c>
      <c r="AK29" s="344" t="str">
        <f>IF(地價差額試算!P43&lt;&gt;"",地價差額試算!P43,"")</f>
        <v/>
      </c>
      <c r="AL29" s="344" t="str">
        <f>IF(地價差額試算!Q43&lt;&gt;"",地價差額試算!Q43,"")</f>
        <v/>
      </c>
      <c r="AM29" s="344" t="str">
        <f t="shared" si="8"/>
        <v/>
      </c>
      <c r="AN29" s="344" t="str">
        <f t="shared" si="3"/>
        <v/>
      </c>
      <c r="AO29" s="344" t="str">
        <f t="shared" si="4"/>
        <v/>
      </c>
      <c r="AP29" s="17"/>
      <c r="AQ29" s="344" t="str">
        <f t="array" ref="AQ29">IFERROR(INDEX($AF$1:$AF$200,SMALL(IF($AF$2:$AF$201&lt;&gt;"",ROW($AF$2:$AF$201),9999),ROW(AQ28)),COLUMN(A:A)),"")</f>
        <v/>
      </c>
      <c r="AR29" s="344" t="str">
        <f t="array" ref="AR29">IFERROR(INDEX($AJ$1:$AJ$200,SMALL(IF($AJ$2:$AJ$201&lt;&gt;"",ROW($AJ$2:$AJ$201),9999),ROW(AQ28)),COLUMN(A:A)),"")</f>
        <v/>
      </c>
      <c r="AS29" s="344" t="str">
        <f t="array" ref="AS29">IFERROR(INDEX($AK$1:$AK$200,SMALL(IF($AK$2:$AK$201&lt;&gt;"",ROW($AK$2:$AK$201),9999),ROW(AS28)),COLUMN(A:A)),"")</f>
        <v/>
      </c>
      <c r="AT29" s="344" t="str">
        <f t="array" ref="AT29">IFERROR(INDEX($AL$1:$AL$200,SMALL(IF($AL$2:$AL$201&lt;&gt;"",ROW($AL$2:$AL$201),9999),ROW(AT28)),COLUMN(A:A)),"")</f>
        <v/>
      </c>
      <c r="AU29" s="17"/>
      <c r="AV29" s="344" t="str">
        <f t="array" ref="AV29:AW29">IFERROR((INDEX(AQ$1:AT$201,SMALL(IF(MATCH($AQ$2:$AQ$201&amp;$AT$2:$AT$201,$AQ$2:$AQ$201&amp;$AT$2:$AT$201, )=ROW($AQ$1:$AT$200),ROW($AQ$2:$AT$201),4^8),ROW(AV28)),{1,4})&amp;""),"")</f>
        <v/>
      </c>
      <c r="AW29" s="344" t="str">
        <v/>
      </c>
      <c r="AX29" s="17"/>
      <c r="AY29" s="344" t="str">
        <f t="array" ref="AY29">T(INDEX(AV:AV,MIN(IF(COUNTIF(AY$1:AY28,$AV$2:$AV$201),4^8,ROW($AV$2:$AV$201)))))</f>
        <v/>
      </c>
      <c r="AZ29" s="344" t="str">
        <f t="shared" ref="AZ29:BI29" ca="1" si="59">IFERROR(OFFSET($AW$1,SUMPRODUCT(SMALL(($AV$2:$AV$201=AZ$1)*ROW($AV$2:$AV$201),ROW(24:24)+COUNTA($AV$2:$AV$201)-SUM(1*($AV$2:$AV$201=AZ$1))))-1,),"")</f>
        <v/>
      </c>
      <c r="BA29" s="344" t="str">
        <f t="shared" ca="1" si="59"/>
        <v/>
      </c>
      <c r="BB29" s="344" t="str">
        <f t="shared" ca="1" si="59"/>
        <v/>
      </c>
      <c r="BC29" s="344" t="str">
        <f t="shared" ca="1" si="59"/>
        <v/>
      </c>
      <c r="BD29" s="344" t="str">
        <f t="shared" ca="1" si="59"/>
        <v/>
      </c>
      <c r="BE29" s="344" t="str">
        <f t="shared" ca="1" si="59"/>
        <v/>
      </c>
      <c r="BF29" s="344" t="str">
        <f t="shared" ca="1" si="59"/>
        <v/>
      </c>
      <c r="BG29" s="344" t="str">
        <f t="shared" ca="1" si="59"/>
        <v/>
      </c>
      <c r="BH29" s="344" t="str">
        <f t="shared" ca="1" si="59"/>
        <v/>
      </c>
      <c r="BI29" s="344" t="str">
        <f t="shared" ca="1" si="59"/>
        <v/>
      </c>
      <c r="BJ29" s="17"/>
      <c r="BK29" s="18" t="str">
        <f t="array" ref="BK29">IFERROR(INDEX($E$1:$E$200,SMALL(IF($E$2:$E$201&lt;&gt;"",ROW($E$2:$E$201),9999),ROW($A28)),COLUMN(A:A)),"")</f>
        <v/>
      </c>
      <c r="BL29" s="18" t="str">
        <f t="array" ref="BL29">IFERROR(INDEX($AJ$1:$AJ$200,SMALL(IF($AJ$2:$AJ$201&lt;&gt;"",ROW($AJ$2:$AJ$201),9999),ROW(A28)),COLUMN(A:A)),"")</f>
        <v/>
      </c>
      <c r="BM29" s="18" t="str">
        <f t="array" ref="BM29">T(INDEX($BK:$BK,MIN(IF(COUNTIF(BM$1:BM28,$BK$2:$BK$201),4^8,ROW($BK$2:$BK$201)))))</f>
        <v/>
      </c>
      <c r="BN29" s="18" t="str">
        <f t="array" ref="BN29">T(INDEX($BL:$BL,MIN(IF(COUNTIF(BN$1:BN28,$BL$2:$BL$201),4^8,ROW($BL$2:$BL$201)))))</f>
        <v/>
      </c>
      <c r="BO29" s="18" t="str">
        <f t="array" aca="1" ref="BO29" ca="1">IF(ROW(BO28)&gt;(COUNTA($BM$2:$BN$201)-COUNTIF($BM$2:$BN$201,"")),"",INDIRECT(TEXT(RIGHT(SMALL(IF($BM$2:$BN$501&lt;&gt;"",COLUMN($BM$2:$BN$501)*10001+ROW($BM$2:$BN$501)*100,999999),ROW(BO28)),4),"!R00!C00"),))</f>
        <v/>
      </c>
      <c r="BP29" s="18" t="str">
        <f t="array" aca="1" ref="BP29" ca="1">T(INDEX($BO:$BO,MIN(IF(COUNTIF(BP$1:BP28,$BO$2:$BO$201),4^8,ROW($BO$2:$BO$201)))))</f>
        <v/>
      </c>
    </row>
    <row r="30" spans="1:73">
      <c r="A30" s="344" t="str">
        <f>IF(AND(地價差額試算!A44="",$E30&lt;&gt;""),A29,IF(AND(地價差額試算!A44&lt;&gt;"",$E30&lt;&gt;""),地價差額試算!A44,""))</f>
        <v/>
      </c>
      <c r="B30" s="344" t="str">
        <f>IF(AND(地價差額試算!B44="",$E30&lt;&gt;""),B29,IF(AND(地價差額試算!B44&lt;&gt;"",$E30&lt;&gt;""),地價差額試算!B44,""))</f>
        <v/>
      </c>
      <c r="C30" s="344" t="str">
        <f>IF(AND(地價差額試算!C44="",$E30&lt;&gt;""),C29,IF(AND(地價差額試算!C44&lt;&gt;"",$E30&lt;&gt;""),地價差額試算!C44,""))</f>
        <v/>
      </c>
      <c r="D30" s="344" t="str">
        <f>IF(地價差額試算!D44&lt;&gt;"",地價差額試算!D44,"")</f>
        <v/>
      </c>
      <c r="E30" s="344" t="str">
        <f>IF(地價差額試算!E44&lt;&gt;"",地價差額試算!E44,"")</f>
        <v/>
      </c>
      <c r="F30" s="344" t="str">
        <f>IF(地價差額試算!F44&lt;&gt;"",地價差額試算!F44,"")</f>
        <v/>
      </c>
      <c r="G30" s="344" t="str">
        <f>IF(地價差額試算!G44&lt;&gt;"",地價差額試算!G44,"")</f>
        <v/>
      </c>
      <c r="H30" s="344" t="str">
        <f t="shared" si="6"/>
        <v/>
      </c>
      <c r="I30" s="344" t="str">
        <f t="shared" si="0"/>
        <v/>
      </c>
      <c r="J30" s="344" t="str">
        <f t="shared" si="1"/>
        <v/>
      </c>
      <c r="K30" s="17"/>
      <c r="L30" s="344" t="str">
        <f t="array" ref="L30">IFERROR(INDEX($A$1:$A$200,SMALL(IF($A$2:$A$201&lt;&gt;"",ROW($A$2:$A$201),9999),ROW(L29)),COLUMN(A:A)),"")</f>
        <v/>
      </c>
      <c r="M30" s="344" t="str">
        <f t="array" ref="M30">IFERROR(INDEX($E$1:$E$200,SMALL(IF($E$2:$E$201&lt;&gt;"",ROW($E$2:$E$201),9999),ROW(M29)),COLUMN(A:A)),"")</f>
        <v/>
      </c>
      <c r="N30" s="344" t="str">
        <f t="array" ref="N30">IFERROR(INDEX($F$1:$F$200,SMALL(IF($F$2:$F$201&lt;&gt;"",ROW($F$2:$F$201),9999),ROW(N29)),COLUMN(A:A)),"")</f>
        <v/>
      </c>
      <c r="O30" s="344" t="str">
        <f t="array" ref="O30">IFERROR(INDEX($G$1:$G$200,SMALL(IF($G$2:$G$201&lt;&gt;"",ROW($G$2:$G$201),9999),ROW(O29)),COLUMN(A:A)),"")</f>
        <v/>
      </c>
      <c r="P30" s="17"/>
      <c r="Q30" s="344" t="str">
        <f t="array" ref="Q30:R30">IFERROR((INDEX(L$1:O$201,SMALL(IF(MATCH($L$2:$L$201&amp;$O$2:$O$201,$L$2:$L$201&amp;$O$2:$O$201, )=ROW($L$1:$O$200),ROW($L$2:$O$201),4^8),ROW(A29)),{1,4})&amp;""),"")</f>
        <v/>
      </c>
      <c r="R30" s="344" t="str">
        <v/>
      </c>
      <c r="S30" s="17"/>
      <c r="T30" s="344" t="str">
        <f t="array" ref="T30">T(INDEX(Q:Q,MIN(IF(COUNTIF(T$1:T29,$Q$2:$Q$201),4^8,ROW($Q$2:$Q$201)))))</f>
        <v/>
      </c>
      <c r="U30" s="344" t="str">
        <f t="shared" ref="U30:AD30" ca="1" si="60">IFERROR(OFFSET($R$1,SUMPRODUCT(SMALL(($Q$2:$Q$201=U$1)*ROW($Q$2:$Q$201),ROW(25:25)+COUNTA($Q$2:$Q$201)-SUM(1*($Q$2:$Q$201=U$1))))-1,),"")</f>
        <v/>
      </c>
      <c r="V30" s="344" t="str">
        <f t="shared" ca="1" si="60"/>
        <v/>
      </c>
      <c r="W30" s="344" t="str">
        <f t="shared" ca="1" si="60"/>
        <v/>
      </c>
      <c r="X30" s="344" t="str">
        <f t="shared" ca="1" si="60"/>
        <v/>
      </c>
      <c r="Y30" s="344" t="str">
        <f t="shared" ca="1" si="60"/>
        <v/>
      </c>
      <c r="Z30" s="344" t="str">
        <f t="shared" ca="1" si="60"/>
        <v/>
      </c>
      <c r="AA30" s="344" t="str">
        <f t="shared" ca="1" si="60"/>
        <v/>
      </c>
      <c r="AB30" s="344" t="str">
        <f t="shared" ca="1" si="60"/>
        <v/>
      </c>
      <c r="AC30" s="344" t="str">
        <f t="shared" ca="1" si="60"/>
        <v/>
      </c>
      <c r="AD30" s="344" t="str">
        <f t="shared" ca="1" si="60"/>
        <v/>
      </c>
      <c r="AE30" s="17"/>
      <c r="AF30" s="344" t="str">
        <f>IF(AND(地價差額試算!K44="",$AJ30&lt;&gt;""),AF29,IF(AND(地價差額試算!K44&lt;&gt;"",$AJ30&lt;&gt;""),地價差額試算!K44,""))</f>
        <v/>
      </c>
      <c r="AG30" s="344" t="str">
        <f>IF(AND(地價差額試算!L44="",$AJ30&lt;&gt;""),AG29,IF(AND(地價差額試算!L44&lt;&gt;"",$AJ30&lt;&gt;""),地價差額試算!L44,""))</f>
        <v/>
      </c>
      <c r="AH30" s="344" t="str">
        <f>IF(AND(地價差額試算!M44="",$AJ30&lt;&gt;""),AH29,IF(AND(地價差額試算!M44&lt;&gt;"",$AJ30&lt;&gt;""),地價差額試算!M44,""))</f>
        <v/>
      </c>
      <c r="AI30" s="344" t="str">
        <f>IF(地價差額試算!N44&lt;&gt;"",地價差額試算!N44,"")</f>
        <v/>
      </c>
      <c r="AJ30" s="344" t="str">
        <f>IF(地價差額試算!O44&lt;&gt;"",地價差額試算!O44,"")</f>
        <v/>
      </c>
      <c r="AK30" s="344" t="str">
        <f>IF(地價差額試算!P44&lt;&gt;"",地價差額試算!P44,"")</f>
        <v/>
      </c>
      <c r="AL30" s="344" t="str">
        <f>IF(地價差額試算!Q44&lt;&gt;"",地價差額試算!Q44,"")</f>
        <v/>
      </c>
      <c r="AM30" s="344" t="str">
        <f t="shared" si="8"/>
        <v/>
      </c>
      <c r="AN30" s="344" t="str">
        <f t="shared" si="3"/>
        <v/>
      </c>
      <c r="AO30" s="344" t="str">
        <f t="shared" si="4"/>
        <v/>
      </c>
      <c r="AP30" s="17"/>
      <c r="AQ30" s="344" t="str">
        <f t="array" ref="AQ30">IFERROR(INDEX($AF$1:$AF$200,SMALL(IF($AF$2:$AF$201&lt;&gt;"",ROW($AF$2:$AF$201),9999),ROW(AQ29)),COLUMN(A:A)),"")</f>
        <v/>
      </c>
      <c r="AR30" s="344" t="str">
        <f t="array" ref="AR30">IFERROR(INDEX($AJ$1:$AJ$200,SMALL(IF($AJ$2:$AJ$201&lt;&gt;"",ROW($AJ$2:$AJ$201),9999),ROW(AQ29)),COLUMN(A:A)),"")</f>
        <v/>
      </c>
      <c r="AS30" s="344" t="str">
        <f t="array" ref="AS30">IFERROR(INDEX($AK$1:$AK$200,SMALL(IF($AK$2:$AK$201&lt;&gt;"",ROW($AK$2:$AK$201),9999),ROW(AS29)),COLUMN(A:A)),"")</f>
        <v/>
      </c>
      <c r="AT30" s="344" t="str">
        <f t="array" ref="AT30">IFERROR(INDEX($AL$1:$AL$200,SMALL(IF($AL$2:$AL$201&lt;&gt;"",ROW($AL$2:$AL$201),9999),ROW(AT29)),COLUMN(A:A)),"")</f>
        <v/>
      </c>
      <c r="AU30" s="17"/>
      <c r="AV30" s="344" t="str">
        <f t="array" ref="AV30:AW30">IFERROR((INDEX(AQ$1:AT$201,SMALL(IF(MATCH($AQ$2:$AQ$201&amp;$AT$2:$AT$201,$AQ$2:$AQ$201&amp;$AT$2:$AT$201, )=ROW($AQ$1:$AT$200),ROW($AQ$2:$AT$201),4^8),ROW(AV29)),{1,4})&amp;""),"")</f>
        <v/>
      </c>
      <c r="AW30" s="344" t="str">
        <v/>
      </c>
      <c r="AX30" s="17"/>
      <c r="AY30" s="344" t="str">
        <f t="array" ref="AY30">T(INDEX(AV:AV,MIN(IF(COUNTIF(AY$1:AY29,$AV$2:$AV$201),4^8,ROW($AV$2:$AV$201)))))</f>
        <v/>
      </c>
      <c r="AZ30" s="344" t="str">
        <f t="shared" ref="AZ30:BI30" ca="1" si="61">IFERROR(OFFSET($AW$1,SUMPRODUCT(SMALL(($AV$2:$AV$201=AZ$1)*ROW($AV$2:$AV$201),ROW(25:25)+COUNTA($AV$2:$AV$201)-SUM(1*($AV$2:$AV$201=AZ$1))))-1,),"")</f>
        <v/>
      </c>
      <c r="BA30" s="344" t="str">
        <f t="shared" ca="1" si="61"/>
        <v/>
      </c>
      <c r="BB30" s="344" t="str">
        <f t="shared" ca="1" si="61"/>
        <v/>
      </c>
      <c r="BC30" s="344" t="str">
        <f t="shared" ca="1" si="61"/>
        <v/>
      </c>
      <c r="BD30" s="344" t="str">
        <f t="shared" ca="1" si="61"/>
        <v/>
      </c>
      <c r="BE30" s="344" t="str">
        <f t="shared" ca="1" si="61"/>
        <v/>
      </c>
      <c r="BF30" s="344" t="str">
        <f t="shared" ca="1" si="61"/>
        <v/>
      </c>
      <c r="BG30" s="344" t="str">
        <f t="shared" ca="1" si="61"/>
        <v/>
      </c>
      <c r="BH30" s="344" t="str">
        <f t="shared" ca="1" si="61"/>
        <v/>
      </c>
      <c r="BI30" s="344" t="str">
        <f t="shared" ca="1" si="61"/>
        <v/>
      </c>
      <c r="BJ30" s="17"/>
      <c r="BK30" s="18" t="str">
        <f t="array" ref="BK30">IFERROR(INDEX($E$1:$E$200,SMALL(IF($E$2:$E$201&lt;&gt;"",ROW($E$2:$E$201),9999),ROW($A29)),COLUMN(A:A)),"")</f>
        <v/>
      </c>
      <c r="BL30" s="18" t="str">
        <f t="array" ref="BL30">IFERROR(INDEX($AJ$1:$AJ$200,SMALL(IF($AJ$2:$AJ$201&lt;&gt;"",ROW($AJ$2:$AJ$201),9999),ROW(A29)),COLUMN(A:A)),"")</f>
        <v/>
      </c>
      <c r="BM30" s="18" t="str">
        <f t="array" ref="BM30">T(INDEX($BK:$BK,MIN(IF(COUNTIF(BM$1:BM29,$BK$2:$BK$201),4^8,ROW($BK$2:$BK$201)))))</f>
        <v/>
      </c>
      <c r="BN30" s="18" t="str">
        <f t="array" ref="BN30">T(INDEX($BL:$BL,MIN(IF(COUNTIF(BN$1:BN29,$BL$2:$BL$201),4^8,ROW($BL$2:$BL$201)))))</f>
        <v/>
      </c>
      <c r="BO30" s="18" t="str">
        <f t="array" aca="1" ref="BO30" ca="1">IF(ROW(BO29)&gt;(COUNTA($BM$2:$BN$201)-COUNTIF($BM$2:$BN$201,"")),"",INDIRECT(TEXT(RIGHT(SMALL(IF($BM$2:$BN$501&lt;&gt;"",COLUMN($BM$2:$BN$501)*10001+ROW($BM$2:$BN$501)*100,999999),ROW(BO29)),4),"!R00!C00"),))</f>
        <v/>
      </c>
      <c r="BP30" s="18" t="str">
        <f t="array" aca="1" ref="BP30" ca="1">T(INDEX($BO:$BO,MIN(IF(COUNTIF(BP$1:BP29,$BO$2:$BO$201),4^8,ROW($BO$2:$BO$201)))))</f>
        <v/>
      </c>
    </row>
    <row r="31" spans="1:73">
      <c r="A31" s="344" t="str">
        <f>IF(AND(地價差額試算!A45="",$E31&lt;&gt;""),A30,IF(AND(地價差額試算!A45&lt;&gt;"",$E31&lt;&gt;""),地價差額試算!A45,""))</f>
        <v/>
      </c>
      <c r="B31" s="344" t="str">
        <f>IF(AND(地價差額試算!B45="",$E31&lt;&gt;""),B30,IF(AND(地價差額試算!B45&lt;&gt;"",$E31&lt;&gt;""),地價差額試算!B45,""))</f>
        <v/>
      </c>
      <c r="C31" s="344" t="str">
        <f>IF(AND(地價差額試算!C45="",$E31&lt;&gt;""),C30,IF(AND(地價差額試算!C45&lt;&gt;"",$E31&lt;&gt;""),地價差額試算!C45,""))</f>
        <v/>
      </c>
      <c r="D31" s="344" t="str">
        <f>IF(地價差額試算!D45&lt;&gt;"",地價差額試算!D45,"")</f>
        <v/>
      </c>
      <c r="E31" s="344" t="str">
        <f>IF(地價差額試算!E45&lt;&gt;"",地價差額試算!E45,"")</f>
        <v/>
      </c>
      <c r="F31" s="344" t="str">
        <f>IF(地價差額試算!F45&lt;&gt;"",地價差額試算!F45,"")</f>
        <v/>
      </c>
      <c r="G31" s="344" t="str">
        <f>IF(地價差額試算!G45&lt;&gt;"",地價差額試算!G45,"")</f>
        <v/>
      </c>
      <c r="H31" s="344" t="str">
        <f t="shared" si="6"/>
        <v/>
      </c>
      <c r="I31" s="344" t="str">
        <f t="shared" si="0"/>
        <v/>
      </c>
      <c r="J31" s="344" t="str">
        <f t="shared" si="1"/>
        <v/>
      </c>
      <c r="K31" s="17"/>
      <c r="L31" s="344" t="str">
        <f t="array" ref="L31">IFERROR(INDEX($A$1:$A$200,SMALL(IF($A$2:$A$201&lt;&gt;"",ROW($A$2:$A$201),9999),ROW(L30)),COLUMN(A:A)),"")</f>
        <v/>
      </c>
      <c r="M31" s="344" t="str">
        <f t="array" ref="M31">IFERROR(INDEX($E$1:$E$200,SMALL(IF($E$2:$E$201&lt;&gt;"",ROW($E$2:$E$201),9999),ROW(M30)),COLUMN(A:A)),"")</f>
        <v/>
      </c>
      <c r="N31" s="344" t="str">
        <f t="array" ref="N31">IFERROR(INDEX($F$1:$F$200,SMALL(IF($F$2:$F$201&lt;&gt;"",ROW($F$2:$F$201),9999),ROW(N30)),COLUMN(A:A)),"")</f>
        <v/>
      </c>
      <c r="O31" s="344" t="str">
        <f t="array" ref="O31">IFERROR(INDEX($G$1:$G$200,SMALL(IF($G$2:$G$201&lt;&gt;"",ROW($G$2:$G$201),9999),ROW(O30)),COLUMN(A:A)),"")</f>
        <v/>
      </c>
      <c r="P31" s="17"/>
      <c r="Q31" s="344" t="str">
        <f t="array" ref="Q31:R31">IFERROR((INDEX(L$1:O$201,SMALL(IF(MATCH($L$2:$L$201&amp;$O$2:$O$201,$L$2:$L$201&amp;$O$2:$O$201, )=ROW($L$1:$O$200),ROW($L$2:$O$201),4^8),ROW(A30)),{1,4})&amp;""),"")</f>
        <v/>
      </c>
      <c r="R31" s="344" t="str">
        <v/>
      </c>
      <c r="S31" s="17"/>
      <c r="T31" s="344" t="str">
        <f t="array" ref="T31">T(INDEX(Q:Q,MIN(IF(COUNTIF(T$1:T30,$Q$2:$Q$201),4^8,ROW($Q$2:$Q$201)))))</f>
        <v/>
      </c>
      <c r="U31" s="344" t="str">
        <f t="shared" ref="U31:AD31" ca="1" si="62">IFERROR(OFFSET($R$1,SUMPRODUCT(SMALL(($Q$2:$Q$201=U$1)*ROW($Q$2:$Q$201),ROW(26:26)+COUNTA($Q$2:$Q$201)-SUM(1*($Q$2:$Q$201=U$1))))-1,),"")</f>
        <v/>
      </c>
      <c r="V31" s="344" t="str">
        <f t="shared" ca="1" si="62"/>
        <v/>
      </c>
      <c r="W31" s="344" t="str">
        <f t="shared" ca="1" si="62"/>
        <v/>
      </c>
      <c r="X31" s="344" t="str">
        <f t="shared" ca="1" si="62"/>
        <v/>
      </c>
      <c r="Y31" s="344" t="str">
        <f t="shared" ca="1" si="62"/>
        <v/>
      </c>
      <c r="Z31" s="344" t="str">
        <f t="shared" ca="1" si="62"/>
        <v/>
      </c>
      <c r="AA31" s="344" t="str">
        <f t="shared" ca="1" si="62"/>
        <v/>
      </c>
      <c r="AB31" s="344" t="str">
        <f t="shared" ca="1" si="62"/>
        <v/>
      </c>
      <c r="AC31" s="344" t="str">
        <f t="shared" ca="1" si="62"/>
        <v/>
      </c>
      <c r="AD31" s="344" t="str">
        <f t="shared" ca="1" si="62"/>
        <v/>
      </c>
      <c r="AE31" s="17"/>
      <c r="AF31" s="344" t="str">
        <f>IF(AND(地價差額試算!K45="",$AJ31&lt;&gt;""),AF30,IF(AND(地價差額試算!K45&lt;&gt;"",$AJ31&lt;&gt;""),地價差額試算!K45,""))</f>
        <v/>
      </c>
      <c r="AG31" s="344" t="str">
        <f>IF(AND(地價差額試算!L45="",$AJ31&lt;&gt;""),AG30,IF(AND(地價差額試算!L45&lt;&gt;"",$AJ31&lt;&gt;""),地價差額試算!L45,""))</f>
        <v/>
      </c>
      <c r="AH31" s="344" t="str">
        <f>IF(AND(地價差額試算!M45="",$AJ31&lt;&gt;""),AH30,IF(AND(地價差額試算!M45&lt;&gt;"",$AJ31&lt;&gt;""),地價差額試算!M45,""))</f>
        <v/>
      </c>
      <c r="AI31" s="344" t="str">
        <f>IF(地價差額試算!N45&lt;&gt;"",地價差額試算!N45,"")</f>
        <v/>
      </c>
      <c r="AJ31" s="344" t="str">
        <f>IF(地價差額試算!O45&lt;&gt;"",地價差額試算!O45,"")</f>
        <v/>
      </c>
      <c r="AK31" s="344" t="str">
        <f>IF(地價差額試算!P45&lt;&gt;"",地價差額試算!P45,"")</f>
        <v/>
      </c>
      <c r="AL31" s="344" t="str">
        <f>IF(地價差額試算!Q45&lt;&gt;"",地價差額試算!Q45,"")</f>
        <v/>
      </c>
      <c r="AM31" s="344" t="str">
        <f t="shared" si="8"/>
        <v/>
      </c>
      <c r="AN31" s="344" t="str">
        <f t="shared" si="3"/>
        <v/>
      </c>
      <c r="AO31" s="344" t="str">
        <f t="shared" si="4"/>
        <v/>
      </c>
      <c r="AP31" s="17"/>
      <c r="AQ31" s="344" t="str">
        <f t="array" ref="AQ31">IFERROR(INDEX($AF$1:$AF$200,SMALL(IF($AF$2:$AF$201&lt;&gt;"",ROW($AF$2:$AF$201),9999),ROW(AQ30)),COLUMN(A:A)),"")</f>
        <v/>
      </c>
      <c r="AR31" s="344" t="str">
        <f t="array" ref="AR31">IFERROR(INDEX($AJ$1:$AJ$200,SMALL(IF($AJ$2:$AJ$201&lt;&gt;"",ROW($AJ$2:$AJ$201),9999),ROW(AQ30)),COLUMN(A:A)),"")</f>
        <v/>
      </c>
      <c r="AS31" s="344" t="str">
        <f t="array" ref="AS31">IFERROR(INDEX($AK$1:$AK$200,SMALL(IF($AK$2:$AK$201&lt;&gt;"",ROW($AK$2:$AK$201),9999),ROW(AS30)),COLUMN(A:A)),"")</f>
        <v/>
      </c>
      <c r="AT31" s="344" t="str">
        <f t="array" ref="AT31">IFERROR(INDEX($AL$1:$AL$200,SMALL(IF($AL$2:$AL$201&lt;&gt;"",ROW($AL$2:$AL$201),9999),ROW(AT30)),COLUMN(A:A)),"")</f>
        <v/>
      </c>
      <c r="AU31" s="17"/>
      <c r="AV31" s="344" t="str">
        <f t="array" ref="AV31:AW31">IFERROR((INDEX(AQ$1:AT$201,SMALL(IF(MATCH($AQ$2:$AQ$201&amp;$AT$2:$AT$201,$AQ$2:$AQ$201&amp;$AT$2:$AT$201, )=ROW($AQ$1:$AT$200),ROW($AQ$2:$AT$201),4^8),ROW(AV30)),{1,4})&amp;""),"")</f>
        <v/>
      </c>
      <c r="AW31" s="344" t="str">
        <v/>
      </c>
      <c r="AX31" s="17"/>
      <c r="AY31" s="344" t="str">
        <f t="array" ref="AY31">T(INDEX(AV:AV,MIN(IF(COUNTIF(AY$1:AY30,$AV$2:$AV$201),4^8,ROW($AV$2:$AV$201)))))</f>
        <v/>
      </c>
      <c r="AZ31" s="344" t="str">
        <f t="shared" ref="AZ31:BI31" ca="1" si="63">IFERROR(OFFSET($AW$1,SUMPRODUCT(SMALL(($AV$2:$AV$201=AZ$1)*ROW($AV$2:$AV$201),ROW(26:26)+COUNTA($AV$2:$AV$201)-SUM(1*($AV$2:$AV$201=AZ$1))))-1,),"")</f>
        <v/>
      </c>
      <c r="BA31" s="344" t="str">
        <f t="shared" ca="1" si="63"/>
        <v/>
      </c>
      <c r="BB31" s="344" t="str">
        <f t="shared" ca="1" si="63"/>
        <v/>
      </c>
      <c r="BC31" s="344" t="str">
        <f t="shared" ca="1" si="63"/>
        <v/>
      </c>
      <c r="BD31" s="344" t="str">
        <f t="shared" ca="1" si="63"/>
        <v/>
      </c>
      <c r="BE31" s="344" t="str">
        <f t="shared" ca="1" si="63"/>
        <v/>
      </c>
      <c r="BF31" s="344" t="str">
        <f t="shared" ca="1" si="63"/>
        <v/>
      </c>
      <c r="BG31" s="344" t="str">
        <f t="shared" ca="1" si="63"/>
        <v/>
      </c>
      <c r="BH31" s="344" t="str">
        <f t="shared" ca="1" si="63"/>
        <v/>
      </c>
      <c r="BI31" s="344" t="str">
        <f t="shared" ca="1" si="63"/>
        <v/>
      </c>
      <c r="BJ31" s="17"/>
      <c r="BK31" s="18" t="str">
        <f t="array" ref="BK31">IFERROR(INDEX($E$1:$E$200,SMALL(IF($E$2:$E$201&lt;&gt;"",ROW($E$2:$E$201),9999),ROW($A30)),COLUMN(A:A)),"")</f>
        <v/>
      </c>
      <c r="BL31" s="18" t="str">
        <f t="array" ref="BL31">IFERROR(INDEX($AJ$1:$AJ$200,SMALL(IF($AJ$2:$AJ$201&lt;&gt;"",ROW($AJ$2:$AJ$201),9999),ROW(A30)),COLUMN(A:A)),"")</f>
        <v/>
      </c>
      <c r="BM31" s="18" t="str">
        <f t="array" ref="BM31">T(INDEX($BK:$BK,MIN(IF(COUNTIF(BM$1:BM30,$BK$2:$BK$201),4^8,ROW($BK$2:$BK$201)))))</f>
        <v/>
      </c>
      <c r="BN31" s="18" t="str">
        <f t="array" ref="BN31">T(INDEX($BL:$BL,MIN(IF(COUNTIF(BN$1:BN30,$BL$2:$BL$201),4^8,ROW($BL$2:$BL$201)))))</f>
        <v/>
      </c>
      <c r="BO31" s="18" t="str">
        <f t="array" aca="1" ref="BO31" ca="1">IF(ROW(BO30)&gt;(COUNTA($BM$2:$BN$201)-COUNTIF($BM$2:$BN$201,"")),"",INDIRECT(TEXT(RIGHT(SMALL(IF($BM$2:$BN$501&lt;&gt;"",COLUMN($BM$2:$BN$501)*10001+ROW($BM$2:$BN$501)*100,999999),ROW(BO30)),4),"!R00!C00"),))</f>
        <v/>
      </c>
      <c r="BP31" s="18" t="str">
        <f t="array" aca="1" ref="BP31" ca="1">T(INDEX($BO:$BO,MIN(IF(COUNTIF(BP$1:BP30,$BO$2:$BO$201),4^8,ROW($BO$2:$BO$201)))))</f>
        <v/>
      </c>
    </row>
    <row r="32" spans="1:73">
      <c r="A32" s="344" t="str">
        <f>IF(AND(地價差額試算!A46="",$E32&lt;&gt;""),A31,IF(AND(地價差額試算!A46&lt;&gt;"",$E32&lt;&gt;""),地價差額試算!A46,""))</f>
        <v/>
      </c>
      <c r="B32" s="344" t="str">
        <f>IF(AND(地價差額試算!B46="",$E32&lt;&gt;""),B31,IF(AND(地價差額試算!B46&lt;&gt;"",$E32&lt;&gt;""),地價差額試算!B46,""))</f>
        <v/>
      </c>
      <c r="C32" s="344" t="str">
        <f>IF(AND(地價差額試算!C46="",$E32&lt;&gt;""),C31,IF(AND(地價差額試算!C46&lt;&gt;"",$E32&lt;&gt;""),地價差額試算!C46,""))</f>
        <v/>
      </c>
      <c r="D32" s="344" t="str">
        <f>IF(地價差額試算!D46&lt;&gt;"",地價差額試算!D46,"")</f>
        <v/>
      </c>
      <c r="E32" s="344" t="str">
        <f>IF(地價差額試算!E46&lt;&gt;"",地價差額試算!E46,"")</f>
        <v/>
      </c>
      <c r="F32" s="344" t="str">
        <f>IF(地價差額試算!F46&lt;&gt;"",地價差額試算!F46,"")</f>
        <v/>
      </c>
      <c r="G32" s="344" t="str">
        <f>IF(地價差額試算!G46&lt;&gt;"",地價差額試算!G46,"")</f>
        <v/>
      </c>
      <c r="H32" s="344" t="str">
        <f t="shared" si="6"/>
        <v/>
      </c>
      <c r="I32" s="344" t="str">
        <f t="shared" si="0"/>
        <v/>
      </c>
      <c r="J32" s="344" t="str">
        <f t="shared" si="1"/>
        <v/>
      </c>
      <c r="K32" s="17"/>
      <c r="L32" s="344" t="str">
        <f t="array" ref="L32">IFERROR(INDEX($A$1:$A$200,SMALL(IF($A$2:$A$201&lt;&gt;"",ROW($A$2:$A$201),9999),ROW(L31)),COLUMN(A:A)),"")</f>
        <v/>
      </c>
      <c r="M32" s="344" t="str">
        <f t="array" ref="M32">IFERROR(INDEX($E$1:$E$200,SMALL(IF($E$2:$E$201&lt;&gt;"",ROW($E$2:$E$201),9999),ROW(M31)),COLUMN(A:A)),"")</f>
        <v/>
      </c>
      <c r="N32" s="344" t="str">
        <f t="array" ref="N32">IFERROR(INDEX($F$1:$F$200,SMALL(IF($F$2:$F$201&lt;&gt;"",ROW($F$2:$F$201),9999),ROW(N31)),COLUMN(A:A)),"")</f>
        <v/>
      </c>
      <c r="O32" s="344" t="str">
        <f t="array" ref="O32">IFERROR(INDEX($G$1:$G$200,SMALL(IF($G$2:$G$201&lt;&gt;"",ROW($G$2:$G$201),9999),ROW(O31)),COLUMN(A:A)),"")</f>
        <v/>
      </c>
      <c r="P32" s="17"/>
      <c r="Q32" s="344" t="str">
        <f t="array" ref="Q32:R32">IFERROR((INDEX(L$1:O$201,SMALL(IF(MATCH($L$2:$L$201&amp;$O$2:$O$201,$L$2:$L$201&amp;$O$2:$O$201, )=ROW($L$1:$O$200),ROW($L$2:$O$201),4^8),ROW(A31)),{1,4})&amp;""),"")</f>
        <v/>
      </c>
      <c r="R32" s="344" t="str">
        <v/>
      </c>
      <c r="S32" s="17"/>
      <c r="T32" s="17" t="str">
        <f t="array" ref="T32">T(INDEX(Q:Q,MIN(IF(COUNTIF(T$1:T31,$Q$2:$Q$201),4^8,ROW($Q$2:$Q$201)))))</f>
        <v/>
      </c>
      <c r="U32" s="17" t="str">
        <f t="shared" ref="U32:AD32" ca="1" si="64">IFERROR(OFFSET($R$1,SUMPRODUCT(SMALL(($Q$2:$Q$201=U$1)*ROW($Q$2:$Q$201),ROW(27:27)+COUNTA($Q$2:$Q$201)-SUM(1*($Q$2:$Q$201=U$1))))-1,),"")</f>
        <v/>
      </c>
      <c r="V32" s="17" t="str">
        <f t="shared" ca="1" si="64"/>
        <v/>
      </c>
      <c r="W32" s="17" t="str">
        <f t="shared" ca="1" si="64"/>
        <v/>
      </c>
      <c r="X32" s="17" t="str">
        <f t="shared" ca="1" si="64"/>
        <v/>
      </c>
      <c r="Y32" s="17" t="str">
        <f t="shared" ca="1" si="64"/>
        <v/>
      </c>
      <c r="Z32" s="17" t="str">
        <f t="shared" ca="1" si="64"/>
        <v/>
      </c>
      <c r="AA32" s="17" t="str">
        <f t="shared" ca="1" si="64"/>
        <v/>
      </c>
      <c r="AB32" s="17" t="str">
        <f t="shared" ca="1" si="64"/>
        <v/>
      </c>
      <c r="AC32" s="17" t="str">
        <f t="shared" ca="1" si="64"/>
        <v/>
      </c>
      <c r="AD32" s="17" t="str">
        <f t="shared" ca="1" si="64"/>
        <v/>
      </c>
      <c r="AE32" s="17"/>
      <c r="AF32" s="344" t="str">
        <f>IF(AND(地價差額試算!K46="",$AJ32&lt;&gt;""),AF31,IF(AND(地價差額試算!K46&lt;&gt;"",$AJ32&lt;&gt;""),地價差額試算!K46,""))</f>
        <v/>
      </c>
      <c r="AG32" s="344" t="str">
        <f>IF(AND(地價差額試算!L46="",$AJ32&lt;&gt;""),AG31,IF(AND(地價差額試算!L46&lt;&gt;"",$AJ32&lt;&gt;""),地價差額試算!L46,""))</f>
        <v/>
      </c>
      <c r="AH32" s="344" t="str">
        <f>IF(AND(地價差額試算!M46="",$AJ32&lt;&gt;""),AH31,IF(AND(地價差額試算!M46&lt;&gt;"",$AJ32&lt;&gt;""),地價差額試算!M46,""))</f>
        <v/>
      </c>
      <c r="AI32" s="344" t="str">
        <f>IF(地價差額試算!N46&lt;&gt;"",地價差額試算!N46,"")</f>
        <v/>
      </c>
      <c r="AJ32" s="344" t="str">
        <f>IF(地價差額試算!O46&lt;&gt;"",地價差額試算!O46,"")</f>
        <v/>
      </c>
      <c r="AK32" s="344" t="str">
        <f>IF(地價差額試算!P46&lt;&gt;"",地價差額試算!P46,"")</f>
        <v/>
      </c>
      <c r="AL32" s="344" t="str">
        <f>IF(地價差額試算!Q46&lt;&gt;"",地價差額試算!Q46,"")</f>
        <v/>
      </c>
      <c r="AM32" s="344" t="str">
        <f t="shared" si="8"/>
        <v/>
      </c>
      <c r="AN32" s="344" t="str">
        <f t="shared" si="3"/>
        <v/>
      </c>
      <c r="AO32" s="344" t="str">
        <f t="shared" si="4"/>
        <v/>
      </c>
      <c r="AP32" s="17"/>
      <c r="AQ32" s="344" t="str">
        <f t="array" ref="AQ32">IFERROR(INDEX($AF$1:$AF$200,SMALL(IF($AF$2:$AF$201&lt;&gt;"",ROW($AF$2:$AF$201),9999),ROW(AQ31)),COLUMN(A:A)),"")</f>
        <v/>
      </c>
      <c r="AR32" s="344" t="str">
        <f t="array" ref="AR32">IFERROR(INDEX($AJ$1:$AJ$200,SMALL(IF($AJ$2:$AJ$201&lt;&gt;"",ROW($AJ$2:$AJ$201),9999),ROW(AQ31)),COLUMN(A:A)),"")</f>
        <v/>
      </c>
      <c r="AS32" s="344" t="str">
        <f t="array" ref="AS32">IFERROR(INDEX($AK$1:$AK$200,SMALL(IF($AK$2:$AK$201&lt;&gt;"",ROW($AK$2:$AK$201),9999),ROW(AS31)),COLUMN(A:A)),"")</f>
        <v/>
      </c>
      <c r="AT32" s="344" t="str">
        <f t="array" ref="AT32">IFERROR(INDEX($AL$1:$AL$200,SMALL(IF($AL$2:$AL$201&lt;&gt;"",ROW($AL$2:$AL$201),9999),ROW(AT31)),COLUMN(A:A)),"")</f>
        <v/>
      </c>
      <c r="AU32" s="17"/>
      <c r="AV32" s="344" t="str">
        <f t="array" ref="AV32:AW32">IFERROR((INDEX(AQ$1:AT$201,SMALL(IF(MATCH($AQ$2:$AQ$201&amp;$AT$2:$AT$201,$AQ$2:$AQ$201&amp;$AT$2:$AT$201, )=ROW($AQ$1:$AT$200),ROW($AQ$2:$AT$201),4^8),ROW(AV31)),{1,4})&amp;""),"")</f>
        <v/>
      </c>
      <c r="AW32" s="344" t="str">
        <v/>
      </c>
      <c r="AX32" s="17"/>
      <c r="AY32" s="17" t="str">
        <f t="array" ref="AY32">T(INDEX(AV:AV,MIN(IF(COUNTIF(AY$1:AY31,$AV$2:$AV$201),4^8,ROW($AV$2:$AV$201)))))</f>
        <v/>
      </c>
      <c r="AZ32" s="17" t="str">
        <f t="shared" ref="AZ32:BI32" ca="1" si="65">IFERROR(OFFSET($AW$1,SUMPRODUCT(SMALL(($AV$2:$AV$201=AZ$1)*ROW($AV$2:$AV$201),ROW(27:27)+COUNTA($AV$2:$AV$201)-SUM(1*($AV$2:$AV$201=AZ$1))))-1,),"")</f>
        <v/>
      </c>
      <c r="BA32" s="17" t="str">
        <f t="shared" ca="1" si="65"/>
        <v/>
      </c>
      <c r="BB32" s="17" t="str">
        <f t="shared" ca="1" si="65"/>
        <v/>
      </c>
      <c r="BC32" s="17" t="str">
        <f t="shared" ca="1" si="65"/>
        <v/>
      </c>
      <c r="BD32" s="17" t="str">
        <f t="shared" ca="1" si="65"/>
        <v/>
      </c>
      <c r="BE32" s="17" t="str">
        <f t="shared" ca="1" si="65"/>
        <v/>
      </c>
      <c r="BF32" s="17" t="str">
        <f t="shared" ca="1" si="65"/>
        <v/>
      </c>
      <c r="BG32" s="17" t="str">
        <f t="shared" ca="1" si="65"/>
        <v/>
      </c>
      <c r="BH32" s="17" t="str">
        <f t="shared" ca="1" si="65"/>
        <v/>
      </c>
      <c r="BI32" s="17" t="str">
        <f t="shared" ca="1" si="65"/>
        <v/>
      </c>
      <c r="BJ32" s="17"/>
      <c r="BK32" s="18" t="str">
        <f t="array" ref="BK32">IFERROR(INDEX($E$1:$E$200,SMALL(IF($E$2:$E$201&lt;&gt;"",ROW($E$2:$E$201),9999),ROW($A31)),COLUMN(A:A)),"")</f>
        <v/>
      </c>
      <c r="BL32" s="18" t="str">
        <f t="array" ref="BL32">IFERROR(INDEX($AJ$1:$AJ$200,SMALL(IF($AJ$2:$AJ$201&lt;&gt;"",ROW($AJ$2:$AJ$201),9999),ROW(A31)),COLUMN(A:A)),"")</f>
        <v/>
      </c>
      <c r="BM32" s="18" t="str">
        <f t="array" ref="BM32">T(INDEX($BK:$BK,MIN(IF(COUNTIF(BM$1:BM31,$BK$2:$BK$201),4^8,ROW($BK$2:$BK$201)))))</f>
        <v/>
      </c>
      <c r="BN32" s="18" t="str">
        <f t="array" ref="BN32">T(INDEX($BL:$BL,MIN(IF(COUNTIF(BN$1:BN31,$BL$2:$BL$201),4^8,ROW($BL$2:$BL$201)))))</f>
        <v/>
      </c>
      <c r="BO32" s="18" t="str">
        <f t="array" aca="1" ref="BO32" ca="1">IF(ROW(BO31)&gt;(COUNTA($BM$2:$BN$201)-COUNTIF($BM$2:$BN$201,"")),"",INDIRECT(TEXT(RIGHT(SMALL(IF($BM$2:$BN$501&lt;&gt;"",COLUMN($BM$2:$BN$501)*10001+ROW($BM$2:$BN$501)*100,999999),ROW(BO31)),4),"!R00!C00"),))</f>
        <v/>
      </c>
      <c r="BP32" s="18" t="str">
        <f t="array" aca="1" ref="BP32" ca="1">T(INDEX($BO:$BO,MIN(IF(COUNTIF(BP$1:BP31,$BO$2:$BO$201),4^8,ROW($BO$2:$BO$201)))))</f>
        <v/>
      </c>
    </row>
    <row r="33" spans="1:68">
      <c r="A33" s="344" t="str">
        <f>IF(AND(地價差額試算!A47="",$E33&lt;&gt;""),A32,IF(AND(地價差額試算!A47&lt;&gt;"",$E33&lt;&gt;""),地價差額試算!A47,""))</f>
        <v/>
      </c>
      <c r="B33" s="344" t="str">
        <f>IF(AND(地價差額試算!B47="",$E33&lt;&gt;""),B32,IF(AND(地價差額試算!B47&lt;&gt;"",$E33&lt;&gt;""),地價差額試算!B47,""))</f>
        <v/>
      </c>
      <c r="C33" s="344" t="str">
        <f>IF(AND(地價差額試算!C47="",$E33&lt;&gt;""),C32,IF(AND(地價差額試算!C47&lt;&gt;"",$E33&lt;&gt;""),地價差額試算!C47,""))</f>
        <v/>
      </c>
      <c r="D33" s="344" t="str">
        <f>IF(地價差額試算!D47&lt;&gt;"",地價差額試算!D47,"")</f>
        <v/>
      </c>
      <c r="E33" s="344" t="str">
        <f>IF(地價差額試算!E47&lt;&gt;"",地價差額試算!E47,"")</f>
        <v/>
      </c>
      <c r="F33" s="344" t="str">
        <f>IF(地價差額試算!F47&lt;&gt;"",地價差額試算!F47,"")</f>
        <v/>
      </c>
      <c r="G33" s="344" t="str">
        <f>IF(地價差額試算!G47&lt;&gt;"",地價差額試算!G47,"")</f>
        <v/>
      </c>
      <c r="H33" s="344" t="str">
        <f t="shared" si="6"/>
        <v/>
      </c>
      <c r="I33" s="344" t="str">
        <f t="shared" si="0"/>
        <v/>
      </c>
      <c r="J33" s="344" t="str">
        <f t="shared" si="1"/>
        <v/>
      </c>
      <c r="K33" s="17"/>
      <c r="L33" s="344" t="str">
        <f t="array" ref="L33">IFERROR(INDEX($A$1:$A$200,SMALL(IF($A$2:$A$201&lt;&gt;"",ROW($A$2:$A$201),9999),ROW(L32)),COLUMN(A:A)),"")</f>
        <v/>
      </c>
      <c r="M33" s="344" t="str">
        <f t="array" ref="M33">IFERROR(INDEX($E$1:$E$200,SMALL(IF($E$2:$E$201&lt;&gt;"",ROW($E$2:$E$201),9999),ROW(M32)),COLUMN(A:A)),"")</f>
        <v/>
      </c>
      <c r="N33" s="344" t="str">
        <f t="array" ref="N33">IFERROR(INDEX($F$1:$F$200,SMALL(IF($F$2:$F$201&lt;&gt;"",ROW($F$2:$F$201),9999),ROW(N32)),COLUMN(A:A)),"")</f>
        <v/>
      </c>
      <c r="O33" s="344" t="str">
        <f t="array" ref="O33">IFERROR(INDEX($G$1:$G$200,SMALL(IF($G$2:$G$201&lt;&gt;"",ROW($G$2:$G$201),9999),ROW(O32)),COLUMN(A:A)),"")</f>
        <v/>
      </c>
      <c r="P33" s="17"/>
      <c r="Q33" s="344" t="str">
        <f t="array" ref="Q33:R33">IFERROR((INDEX(L$1:O$201,SMALL(IF(MATCH($L$2:$L$201&amp;$O$2:$O$201,$L$2:$L$201&amp;$O$2:$O$201, )=ROW($L$1:$O$200),ROW($L$2:$O$201),4^8),ROW(A32)),{1,4})&amp;""),"")</f>
        <v/>
      </c>
      <c r="R33" s="344" t="str">
        <v/>
      </c>
      <c r="S33" s="17"/>
      <c r="T33" s="17" t="str">
        <f t="array" ref="T33">T(INDEX(Q:Q,MIN(IF(COUNTIF(T$1:T32,$Q$2:$Q$201),4^8,ROW($Q$2:$Q$201)))))</f>
        <v/>
      </c>
      <c r="U33" s="17" t="str">
        <f t="shared" ref="U33:AD33" ca="1" si="66">IFERROR(OFFSET($R$1,SUMPRODUCT(SMALL(($Q$2:$Q$201=U$1)*ROW($Q$2:$Q$201),ROW(28:28)+COUNTA($Q$2:$Q$201)-SUM(1*($Q$2:$Q$201=U$1))))-1,),"")</f>
        <v/>
      </c>
      <c r="V33" s="17" t="str">
        <f t="shared" ca="1" si="66"/>
        <v/>
      </c>
      <c r="W33" s="17" t="str">
        <f t="shared" ca="1" si="66"/>
        <v/>
      </c>
      <c r="X33" s="17" t="str">
        <f t="shared" ca="1" si="66"/>
        <v/>
      </c>
      <c r="Y33" s="17" t="str">
        <f t="shared" ca="1" si="66"/>
        <v/>
      </c>
      <c r="Z33" s="17" t="str">
        <f t="shared" ca="1" si="66"/>
        <v/>
      </c>
      <c r="AA33" s="17" t="str">
        <f t="shared" ca="1" si="66"/>
        <v/>
      </c>
      <c r="AB33" s="17" t="str">
        <f t="shared" ca="1" si="66"/>
        <v/>
      </c>
      <c r="AC33" s="17" t="str">
        <f t="shared" ca="1" si="66"/>
        <v/>
      </c>
      <c r="AD33" s="17" t="str">
        <f t="shared" ca="1" si="66"/>
        <v/>
      </c>
      <c r="AE33" s="17"/>
      <c r="AF33" s="344" t="str">
        <f>IF(AND(地價差額試算!K47="",$AJ33&lt;&gt;""),AF32,IF(AND(地價差額試算!K47&lt;&gt;"",$AJ33&lt;&gt;""),地價差額試算!K47,""))</f>
        <v/>
      </c>
      <c r="AG33" s="344" t="str">
        <f>IF(AND(地價差額試算!L47="",$AJ33&lt;&gt;""),AG32,IF(AND(地價差額試算!L47&lt;&gt;"",$AJ33&lt;&gt;""),地價差額試算!L47,""))</f>
        <v/>
      </c>
      <c r="AH33" s="344" t="str">
        <f>IF(AND(地價差額試算!M47="",$AJ33&lt;&gt;""),AH32,IF(AND(地價差額試算!M47&lt;&gt;"",$AJ33&lt;&gt;""),地價差額試算!M47,""))</f>
        <v/>
      </c>
      <c r="AI33" s="344" t="str">
        <f>IF(地價差額試算!N47&lt;&gt;"",地價差額試算!N47,"")</f>
        <v/>
      </c>
      <c r="AJ33" s="344" t="str">
        <f>IF(地價差額試算!O47&lt;&gt;"",地價差額試算!O47,"")</f>
        <v/>
      </c>
      <c r="AK33" s="344" t="str">
        <f>IF(地價差額試算!P47&lt;&gt;"",地價差額試算!P47,"")</f>
        <v/>
      </c>
      <c r="AL33" s="344" t="str">
        <f>IF(地價差額試算!Q47&lt;&gt;"",地價差額試算!Q47,"")</f>
        <v/>
      </c>
      <c r="AM33" s="344" t="str">
        <f t="shared" si="8"/>
        <v/>
      </c>
      <c r="AN33" s="344" t="str">
        <f t="shared" si="3"/>
        <v/>
      </c>
      <c r="AO33" s="344" t="str">
        <f t="shared" si="4"/>
        <v/>
      </c>
      <c r="AP33" s="17"/>
      <c r="AQ33" s="344" t="str">
        <f t="array" ref="AQ33">IFERROR(INDEX($AF$1:$AF$200,SMALL(IF($AF$2:$AF$201&lt;&gt;"",ROW($AF$2:$AF$201),9999),ROW(AQ32)),COLUMN(A:A)),"")</f>
        <v/>
      </c>
      <c r="AR33" s="344" t="str">
        <f t="array" ref="AR33">IFERROR(INDEX($AJ$1:$AJ$200,SMALL(IF($AJ$2:$AJ$201&lt;&gt;"",ROW($AJ$2:$AJ$201),9999),ROW(AQ32)),COLUMN(A:A)),"")</f>
        <v/>
      </c>
      <c r="AS33" s="344" t="str">
        <f t="array" ref="AS33">IFERROR(INDEX($AK$1:$AK$200,SMALL(IF($AK$2:$AK$201&lt;&gt;"",ROW($AK$2:$AK$201),9999),ROW(AS32)),COLUMN(A:A)),"")</f>
        <v/>
      </c>
      <c r="AT33" s="344" t="str">
        <f t="array" ref="AT33">IFERROR(INDEX($AL$1:$AL$200,SMALL(IF($AL$2:$AL$201&lt;&gt;"",ROW($AL$2:$AL$201),9999),ROW(AT32)),COLUMN(A:A)),"")</f>
        <v/>
      </c>
      <c r="AU33" s="17"/>
      <c r="AV33" s="344" t="str">
        <f t="array" ref="AV33:AW33">IFERROR((INDEX(AQ$1:AT$201,SMALL(IF(MATCH($AQ$2:$AQ$201&amp;$AT$2:$AT$201,$AQ$2:$AQ$201&amp;$AT$2:$AT$201, )=ROW($AQ$1:$AT$200),ROW($AQ$2:$AT$201),4^8),ROW(AV32)),{1,4})&amp;""),"")</f>
        <v/>
      </c>
      <c r="AW33" s="344" t="str">
        <v/>
      </c>
      <c r="AX33" s="17"/>
      <c r="AY33" s="17" t="str">
        <f t="array" ref="AY33">T(INDEX(AV:AV,MIN(IF(COUNTIF(AY$1:AY32,$AV$2:$AV$201),4^8,ROW($AV$2:$AV$201)))))</f>
        <v/>
      </c>
      <c r="AZ33" s="17" t="str">
        <f t="shared" ref="AZ33:BI33" ca="1" si="67">IFERROR(OFFSET($AW$1,SUMPRODUCT(SMALL(($AV$2:$AV$201=AZ$1)*ROW($AV$2:$AV$201),ROW(28:28)+COUNTA($AV$2:$AV$201)-SUM(1*($AV$2:$AV$201=AZ$1))))-1,),"")</f>
        <v/>
      </c>
      <c r="BA33" s="17" t="str">
        <f t="shared" ca="1" si="67"/>
        <v/>
      </c>
      <c r="BB33" s="17" t="str">
        <f t="shared" ca="1" si="67"/>
        <v/>
      </c>
      <c r="BC33" s="17" t="str">
        <f t="shared" ca="1" si="67"/>
        <v/>
      </c>
      <c r="BD33" s="17" t="str">
        <f t="shared" ca="1" si="67"/>
        <v/>
      </c>
      <c r="BE33" s="17" t="str">
        <f t="shared" ca="1" si="67"/>
        <v/>
      </c>
      <c r="BF33" s="17" t="str">
        <f t="shared" ca="1" si="67"/>
        <v/>
      </c>
      <c r="BG33" s="17" t="str">
        <f t="shared" ca="1" si="67"/>
        <v/>
      </c>
      <c r="BH33" s="17" t="str">
        <f t="shared" ca="1" si="67"/>
        <v/>
      </c>
      <c r="BI33" s="17" t="str">
        <f t="shared" ca="1" si="67"/>
        <v/>
      </c>
      <c r="BJ33" s="17"/>
      <c r="BK33" s="18" t="str">
        <f t="array" ref="BK33">IFERROR(INDEX($E$1:$E$200,SMALL(IF($E$2:$E$201&lt;&gt;"",ROW($E$2:$E$201),9999),ROW($A32)),COLUMN(A:A)),"")</f>
        <v/>
      </c>
      <c r="BL33" s="18" t="str">
        <f t="array" ref="BL33">IFERROR(INDEX($AJ$1:$AJ$200,SMALL(IF($AJ$2:$AJ$201&lt;&gt;"",ROW($AJ$2:$AJ$201),9999),ROW(A32)),COLUMN(A:A)),"")</f>
        <v/>
      </c>
      <c r="BM33" s="18" t="str">
        <f t="array" ref="BM33">T(INDEX($BK:$BK,MIN(IF(COUNTIF(BM$1:BM32,$BK$2:$BK$201),4^8,ROW($BK$2:$BK$201)))))</f>
        <v/>
      </c>
      <c r="BN33" s="18" t="str">
        <f t="array" ref="BN33">T(INDEX($BL:$BL,MIN(IF(COUNTIF(BN$1:BN32,$BL$2:$BL$201),4^8,ROW($BL$2:$BL$201)))))</f>
        <v/>
      </c>
      <c r="BO33" s="18" t="str">
        <f t="array" aca="1" ref="BO33" ca="1">IF(ROW(BO32)&gt;(COUNTA($BM$2:$BN$201)-COUNTIF($BM$2:$BN$201,"")),"",INDIRECT(TEXT(RIGHT(SMALL(IF($BM$2:$BN$501&lt;&gt;"",COLUMN($BM$2:$BN$501)*10001+ROW($BM$2:$BN$501)*100,999999),ROW(BO32)),4),"!R00!C00"),))</f>
        <v/>
      </c>
      <c r="BP33" s="18" t="str">
        <f t="array" aca="1" ref="BP33" ca="1">T(INDEX($BO:$BO,MIN(IF(COUNTIF(BP$1:BP32,$BO$2:$BO$201),4^8,ROW($BO$2:$BO$201)))))</f>
        <v/>
      </c>
    </row>
    <row r="34" spans="1:68">
      <c r="A34" s="344" t="str">
        <f>IF(AND(地價差額試算!A48="",$E34&lt;&gt;""),A33,IF(AND(地價差額試算!A48&lt;&gt;"",$E34&lt;&gt;""),地價差額試算!A48,""))</f>
        <v/>
      </c>
      <c r="B34" s="344" t="str">
        <f>IF(AND(地價差額試算!B48="",$E34&lt;&gt;""),B33,IF(AND(地價差額試算!B48&lt;&gt;"",$E34&lt;&gt;""),地價差額試算!B48,""))</f>
        <v/>
      </c>
      <c r="C34" s="344" t="str">
        <f>IF(AND(地價差額試算!C48="",$E34&lt;&gt;""),C33,IF(AND(地價差額試算!C48&lt;&gt;"",$E34&lt;&gt;""),地價差額試算!C48,""))</f>
        <v/>
      </c>
      <c r="D34" s="344" t="str">
        <f>IF(地價差額試算!D48&lt;&gt;"",地價差額試算!D48,"")</f>
        <v/>
      </c>
      <c r="E34" s="344" t="str">
        <f>IF(地價差額試算!E48&lt;&gt;"",地價差額試算!E48,"")</f>
        <v/>
      </c>
      <c r="F34" s="344" t="str">
        <f>IF(地價差額試算!F48&lt;&gt;"",地價差額試算!F48,"")</f>
        <v/>
      </c>
      <c r="G34" s="344" t="str">
        <f>IF(地價差額試算!G48&lt;&gt;"",地價差額試算!G48,"")</f>
        <v/>
      </c>
      <c r="H34" s="344" t="str">
        <f t="shared" si="6"/>
        <v/>
      </c>
      <c r="I34" s="344" t="str">
        <f t="shared" ref="I34:I65" si="68">IF(A34="","",IF(OR(B34="",C34="",F34="",G34=""),"",F34*IF(ISNA(HLOOKUP(A34,$U$1:$AD$2,2,FALSE)),"",HLOOKUP(A34,$U$1:$AD$2,2,FALSE))/G34))</f>
        <v/>
      </c>
      <c r="J34" s="344" t="str">
        <f t="shared" ref="J34:J65" si="69">IF(A34="","",IF(ISNA(HLOOKUP(A34,$U$1:$AD$2,2,FALSE)),"",HLOOKUP(A34,$U$1:$AD$2,2,FALSE)))</f>
        <v/>
      </c>
      <c r="K34" s="17"/>
      <c r="L34" s="344" t="str">
        <f t="array" ref="L34">IFERROR(INDEX($A$1:$A$200,SMALL(IF($A$2:$A$201&lt;&gt;"",ROW($A$2:$A$201),9999),ROW(L33)),COLUMN(A:A)),"")</f>
        <v/>
      </c>
      <c r="M34" s="344" t="str">
        <f t="array" ref="M34">IFERROR(INDEX($E$1:$E$200,SMALL(IF($E$2:$E$201&lt;&gt;"",ROW($E$2:$E$201),9999),ROW(M33)),COLUMN(A:A)),"")</f>
        <v/>
      </c>
      <c r="N34" s="344" t="str">
        <f t="array" ref="N34">IFERROR(INDEX($F$1:$F$200,SMALL(IF($F$2:$F$201&lt;&gt;"",ROW($F$2:$F$201),9999),ROW(N33)),COLUMN(A:A)),"")</f>
        <v/>
      </c>
      <c r="O34" s="344" t="str">
        <f t="array" ref="O34">IFERROR(INDEX($G$1:$G$200,SMALL(IF($G$2:$G$201&lt;&gt;"",ROW($G$2:$G$201),9999),ROW(O33)),COLUMN(A:A)),"")</f>
        <v/>
      </c>
      <c r="P34" s="17"/>
      <c r="Q34" s="344" t="str">
        <f t="array" ref="Q34:R34">IFERROR((INDEX(L$1:O$201,SMALL(IF(MATCH($L$2:$L$201&amp;$O$2:$O$201,$L$2:$L$201&amp;$O$2:$O$201, )=ROW($L$1:$O$200),ROW($L$2:$O$201),4^8),ROW(A33)),{1,4})&amp;""),"")</f>
        <v/>
      </c>
      <c r="R34" s="344" t="str">
        <v/>
      </c>
      <c r="S34" s="17"/>
      <c r="T34" s="17" t="str">
        <f t="array" ref="T34">T(INDEX(Q:Q,MIN(IF(COUNTIF(T$1:T33,$Q$2:$Q$201),4^8,ROW($Q$2:$Q$201)))))</f>
        <v/>
      </c>
      <c r="U34" s="17" t="str">
        <f t="shared" ref="U34:AD34" ca="1" si="70">IFERROR(OFFSET($R$1,SUMPRODUCT(SMALL(($Q$2:$Q$201=U$1)*ROW($Q$2:$Q$201),ROW(29:29)+COUNTA($Q$2:$Q$201)-SUM(1*($Q$2:$Q$201=U$1))))-1,),"")</f>
        <v/>
      </c>
      <c r="V34" s="17" t="str">
        <f t="shared" ca="1" si="70"/>
        <v/>
      </c>
      <c r="W34" s="17" t="str">
        <f t="shared" ca="1" si="70"/>
        <v/>
      </c>
      <c r="X34" s="17" t="str">
        <f t="shared" ca="1" si="70"/>
        <v/>
      </c>
      <c r="Y34" s="17" t="str">
        <f t="shared" ca="1" si="70"/>
        <v/>
      </c>
      <c r="Z34" s="17" t="str">
        <f t="shared" ca="1" si="70"/>
        <v/>
      </c>
      <c r="AA34" s="17" t="str">
        <f t="shared" ca="1" si="70"/>
        <v/>
      </c>
      <c r="AB34" s="17" t="str">
        <f t="shared" ca="1" si="70"/>
        <v/>
      </c>
      <c r="AC34" s="17" t="str">
        <f t="shared" ca="1" si="70"/>
        <v/>
      </c>
      <c r="AD34" s="17" t="str">
        <f t="shared" ca="1" si="70"/>
        <v/>
      </c>
      <c r="AE34" s="17"/>
      <c r="AF34" s="344" t="str">
        <f>IF(AND(地價差額試算!K48="",$AJ34&lt;&gt;""),AF33,IF(AND(地價差額試算!K48&lt;&gt;"",$AJ34&lt;&gt;""),地價差額試算!K48,""))</f>
        <v/>
      </c>
      <c r="AG34" s="344" t="str">
        <f>IF(AND(地價差額試算!L48="",$AJ34&lt;&gt;""),AG33,IF(AND(地價差額試算!L48&lt;&gt;"",$AJ34&lt;&gt;""),地價差額試算!L48,""))</f>
        <v/>
      </c>
      <c r="AH34" s="344" t="str">
        <f>IF(AND(地價差額試算!M48="",$AJ34&lt;&gt;""),AH33,IF(AND(地價差額試算!M48&lt;&gt;"",$AJ34&lt;&gt;""),地價差額試算!M48,""))</f>
        <v/>
      </c>
      <c r="AI34" s="344" t="str">
        <f>IF(地價差額試算!N48&lt;&gt;"",地價差額試算!N48,"")</f>
        <v/>
      </c>
      <c r="AJ34" s="344" t="str">
        <f>IF(地價差額試算!O48&lt;&gt;"",地價差額試算!O48,"")</f>
        <v/>
      </c>
      <c r="AK34" s="344" t="str">
        <f>IF(地價差額試算!P48&lt;&gt;"",地價差額試算!P48,"")</f>
        <v/>
      </c>
      <c r="AL34" s="344" t="str">
        <f>IF(地價差額試算!Q48&lt;&gt;"",地價差額試算!Q48,"")</f>
        <v/>
      </c>
      <c r="AM34" s="344" t="str">
        <f t="shared" si="8"/>
        <v/>
      </c>
      <c r="AN34" s="344" t="str">
        <f t="shared" ref="AN34:AN65" si="71">IF(AF34="","",IF(OR(AG34="",AH34="",AK34="",AL34=""),"",AK34*IF(ISNA(HLOOKUP(AF34,$AZ$1:$BI$2,2,FALSE)),"",HLOOKUP(AF34,$AZ$1:$BI$2,2,FALSE))/AL34))</f>
        <v/>
      </c>
      <c r="AO34" s="344" t="str">
        <f t="shared" ref="AO34:AO65" si="72">IF(AF34="","",IF(ISNA(HLOOKUP(AF34,$AZ$1:$BI$2,2,FALSE)),"",HLOOKUP(AF34,$AZ$1:$BI$2,2,FALSE)))</f>
        <v/>
      </c>
      <c r="AP34" s="17"/>
      <c r="AQ34" s="344" t="str">
        <f t="array" ref="AQ34">IFERROR(INDEX($AF$1:$AF$200,SMALL(IF($AF$2:$AF$201&lt;&gt;"",ROW($AF$2:$AF$201),9999),ROW(AQ33)),COLUMN(A:A)),"")</f>
        <v/>
      </c>
      <c r="AR34" s="344" t="str">
        <f t="array" ref="AR34">IFERROR(INDEX($AJ$1:$AJ$200,SMALL(IF($AJ$2:$AJ$201&lt;&gt;"",ROW($AJ$2:$AJ$201),9999),ROW(AQ33)),COLUMN(A:A)),"")</f>
        <v/>
      </c>
      <c r="AS34" s="344" t="str">
        <f t="array" ref="AS34">IFERROR(INDEX($AK$1:$AK$200,SMALL(IF($AK$2:$AK$201&lt;&gt;"",ROW($AK$2:$AK$201),9999),ROW(AS33)),COLUMN(A:A)),"")</f>
        <v/>
      </c>
      <c r="AT34" s="344" t="str">
        <f t="array" ref="AT34">IFERROR(INDEX($AL$1:$AL$200,SMALL(IF($AL$2:$AL$201&lt;&gt;"",ROW($AL$2:$AL$201),9999),ROW(AT33)),COLUMN(A:A)),"")</f>
        <v/>
      </c>
      <c r="AU34" s="17"/>
      <c r="AV34" s="344" t="str">
        <f t="array" ref="AV34:AW34">IFERROR((INDEX(AQ$1:AT$201,SMALL(IF(MATCH($AQ$2:$AQ$201&amp;$AT$2:$AT$201,$AQ$2:$AQ$201&amp;$AT$2:$AT$201, )=ROW($AQ$1:$AT$200),ROW($AQ$2:$AT$201),4^8),ROW(AV33)),{1,4})&amp;""),"")</f>
        <v/>
      </c>
      <c r="AW34" s="344" t="str">
        <v/>
      </c>
      <c r="AX34" s="17"/>
      <c r="AY34" s="17" t="str">
        <f t="array" ref="AY34">T(INDEX(AV:AV,MIN(IF(COUNTIF(AY$1:AY33,$AV$2:$AV$201),4^8,ROW($AV$2:$AV$201)))))</f>
        <v/>
      </c>
      <c r="AZ34" s="17" t="str">
        <f t="shared" ref="AZ34:BI34" ca="1" si="73">IFERROR(OFFSET($AW$1,SUMPRODUCT(SMALL(($AV$2:$AV$201=AZ$1)*ROW($AV$2:$AV$201),ROW(29:29)+COUNTA($AV$2:$AV$201)-SUM(1*($AV$2:$AV$201=AZ$1))))-1,),"")</f>
        <v/>
      </c>
      <c r="BA34" s="17" t="str">
        <f t="shared" ca="1" si="73"/>
        <v/>
      </c>
      <c r="BB34" s="17" t="str">
        <f t="shared" ca="1" si="73"/>
        <v/>
      </c>
      <c r="BC34" s="17" t="str">
        <f t="shared" ca="1" si="73"/>
        <v/>
      </c>
      <c r="BD34" s="17" t="str">
        <f t="shared" ca="1" si="73"/>
        <v/>
      </c>
      <c r="BE34" s="17" t="str">
        <f t="shared" ca="1" si="73"/>
        <v/>
      </c>
      <c r="BF34" s="17" t="str">
        <f t="shared" ca="1" si="73"/>
        <v/>
      </c>
      <c r="BG34" s="17" t="str">
        <f t="shared" ca="1" si="73"/>
        <v/>
      </c>
      <c r="BH34" s="17" t="str">
        <f t="shared" ca="1" si="73"/>
        <v/>
      </c>
      <c r="BI34" s="17" t="str">
        <f t="shared" ca="1" si="73"/>
        <v/>
      </c>
      <c r="BJ34" s="17"/>
      <c r="BK34" s="18" t="str">
        <f t="array" ref="BK34">IFERROR(INDEX($E$1:$E$200,SMALL(IF($E$2:$E$201&lt;&gt;"",ROW($E$2:$E$201),9999),ROW($A33)),COLUMN(A:A)),"")</f>
        <v/>
      </c>
      <c r="BL34" s="18" t="str">
        <f t="array" ref="BL34">IFERROR(INDEX($AJ$1:$AJ$200,SMALL(IF($AJ$2:$AJ$201&lt;&gt;"",ROW($AJ$2:$AJ$201),9999),ROW(A33)),COLUMN(A:A)),"")</f>
        <v/>
      </c>
      <c r="BM34" s="18" t="str">
        <f t="array" ref="BM34">T(INDEX($BK:$BK,MIN(IF(COUNTIF(BM$1:BM33,$BK$2:$BK$201),4^8,ROW($BK$2:$BK$201)))))</f>
        <v/>
      </c>
      <c r="BN34" s="18" t="str">
        <f t="array" ref="BN34">T(INDEX($BL:$BL,MIN(IF(COUNTIF(BN$1:BN33,$BL$2:$BL$201),4^8,ROW($BL$2:$BL$201)))))</f>
        <v/>
      </c>
      <c r="BO34" s="18" t="str">
        <f t="array" aca="1" ref="BO34" ca="1">IF(ROW(BO33)&gt;(COUNTA($BM$2:$BN$201)-COUNTIF($BM$2:$BN$201,"")),"",INDIRECT(TEXT(RIGHT(SMALL(IF($BM$2:$BN$501&lt;&gt;"",COLUMN($BM$2:$BN$501)*10001+ROW($BM$2:$BN$501)*100,999999),ROW(BO33)),4),"!R00!C00"),))</f>
        <v/>
      </c>
      <c r="BP34" s="18" t="str">
        <f t="array" aca="1" ref="BP34" ca="1">T(INDEX($BO:$BO,MIN(IF(COUNTIF(BP$1:BP33,$BO$2:$BO$201),4^8,ROW($BO$2:$BO$201)))))</f>
        <v/>
      </c>
    </row>
    <row r="35" spans="1:68">
      <c r="A35" s="344" t="str">
        <f>IF(AND(地價差額試算!A49="",$E35&lt;&gt;""),A34,IF(AND(地價差額試算!A49&lt;&gt;"",$E35&lt;&gt;""),地價差額試算!A49,""))</f>
        <v/>
      </c>
      <c r="B35" s="344" t="str">
        <f>IF(AND(地價差額試算!B49="",$E35&lt;&gt;""),B34,IF(AND(地價差額試算!B49&lt;&gt;"",$E35&lt;&gt;""),地價差額試算!B49,""))</f>
        <v/>
      </c>
      <c r="C35" s="344" t="str">
        <f>IF(AND(地價差額試算!C49="",$E35&lt;&gt;""),C34,IF(AND(地價差額試算!C49&lt;&gt;"",$E35&lt;&gt;""),地價差額試算!C49,""))</f>
        <v/>
      </c>
      <c r="D35" s="344" t="str">
        <f>IF(地價差額試算!D49&lt;&gt;"",地價差額試算!D49,"")</f>
        <v/>
      </c>
      <c r="E35" s="344" t="str">
        <f>IF(地價差額試算!E49&lt;&gt;"",地價差額試算!E49,"")</f>
        <v/>
      </c>
      <c r="F35" s="344" t="str">
        <f>IF(地價差額試算!F49&lt;&gt;"",地價差額試算!F49,"")</f>
        <v/>
      </c>
      <c r="G35" s="344" t="str">
        <f>IF(地價差額試算!G49&lt;&gt;"",地價差額試算!G49,"")</f>
        <v/>
      </c>
      <c r="H35" s="344" t="str">
        <f t="shared" si="6"/>
        <v/>
      </c>
      <c r="I35" s="344" t="str">
        <f t="shared" si="68"/>
        <v/>
      </c>
      <c r="J35" s="344" t="str">
        <f t="shared" si="69"/>
        <v/>
      </c>
      <c r="K35" s="17"/>
      <c r="L35" s="344" t="str">
        <f t="array" ref="L35">IFERROR(INDEX($A$1:$A$200,SMALL(IF($A$2:$A$201&lt;&gt;"",ROW($A$2:$A$201),9999),ROW(L34)),COLUMN(A:A)),"")</f>
        <v/>
      </c>
      <c r="M35" s="344" t="str">
        <f t="array" ref="M35">IFERROR(INDEX($E$1:$E$200,SMALL(IF($E$2:$E$201&lt;&gt;"",ROW($E$2:$E$201),9999),ROW(M34)),COLUMN(A:A)),"")</f>
        <v/>
      </c>
      <c r="N35" s="344" t="str">
        <f t="array" ref="N35">IFERROR(INDEX($F$1:$F$200,SMALL(IF($F$2:$F$201&lt;&gt;"",ROW($F$2:$F$201),9999),ROW(N34)),COLUMN(A:A)),"")</f>
        <v/>
      </c>
      <c r="O35" s="344" t="str">
        <f t="array" ref="O35">IFERROR(INDEX($G$1:$G$200,SMALL(IF($G$2:$G$201&lt;&gt;"",ROW($G$2:$G$201),9999),ROW(O34)),COLUMN(A:A)),"")</f>
        <v/>
      </c>
      <c r="P35" s="17"/>
      <c r="Q35" s="344" t="str">
        <f t="array" ref="Q35:R35">IFERROR((INDEX(L$1:O$201,SMALL(IF(MATCH($L$2:$L$201&amp;$O$2:$O$201,$L$2:$L$201&amp;$O$2:$O$201, )=ROW($L$1:$O$200),ROW($L$2:$O$201),4^8),ROW(A34)),{1,4})&amp;""),"")</f>
        <v/>
      </c>
      <c r="R35" s="344" t="str">
        <v/>
      </c>
      <c r="S35" s="17"/>
      <c r="T35" s="17" t="str">
        <f t="array" ref="T35">T(INDEX(Q:Q,MIN(IF(COUNTIF(T$1:T34,$Q$2:$Q$201),4^8,ROW($Q$2:$Q$201)))))</f>
        <v/>
      </c>
      <c r="U35" s="17" t="str">
        <f t="shared" ref="U35:AD35" ca="1" si="74">IFERROR(OFFSET($R$1,SUMPRODUCT(SMALL(($Q$2:$Q$201=U$1)*ROW($Q$2:$Q$201),ROW(30:30)+COUNTA($Q$2:$Q$201)-SUM(1*($Q$2:$Q$201=U$1))))-1,),"")</f>
        <v/>
      </c>
      <c r="V35" s="17" t="str">
        <f t="shared" ca="1" si="74"/>
        <v/>
      </c>
      <c r="W35" s="17" t="str">
        <f t="shared" ca="1" si="74"/>
        <v/>
      </c>
      <c r="X35" s="17" t="str">
        <f t="shared" ca="1" si="74"/>
        <v/>
      </c>
      <c r="Y35" s="17" t="str">
        <f t="shared" ca="1" si="74"/>
        <v/>
      </c>
      <c r="Z35" s="17" t="str">
        <f t="shared" ca="1" si="74"/>
        <v/>
      </c>
      <c r="AA35" s="17" t="str">
        <f t="shared" ca="1" si="74"/>
        <v/>
      </c>
      <c r="AB35" s="17" t="str">
        <f t="shared" ca="1" si="74"/>
        <v/>
      </c>
      <c r="AC35" s="17" t="str">
        <f t="shared" ca="1" si="74"/>
        <v/>
      </c>
      <c r="AD35" s="17" t="str">
        <f t="shared" ca="1" si="74"/>
        <v/>
      </c>
      <c r="AE35" s="17"/>
      <c r="AF35" s="344" t="str">
        <f>IF(AND(地價差額試算!K49="",$AJ35&lt;&gt;""),AF34,IF(AND(地價差額試算!K49&lt;&gt;"",$AJ35&lt;&gt;""),地價差額試算!K49,""))</f>
        <v/>
      </c>
      <c r="AG35" s="344" t="str">
        <f>IF(AND(地價差額試算!L49="",$AJ35&lt;&gt;""),AG34,IF(AND(地價差額試算!L49&lt;&gt;"",$AJ35&lt;&gt;""),地價差額試算!L49,""))</f>
        <v/>
      </c>
      <c r="AH35" s="344" t="str">
        <f>IF(AND(地價差額試算!M49="",$AJ35&lt;&gt;""),AH34,IF(AND(地價差額試算!M49&lt;&gt;"",$AJ35&lt;&gt;""),地價差額試算!M49,""))</f>
        <v/>
      </c>
      <c r="AI35" s="344" t="str">
        <f>IF(地價差額試算!N49&lt;&gt;"",地價差額試算!N49,"")</f>
        <v/>
      </c>
      <c r="AJ35" s="344" t="str">
        <f>IF(地價差額試算!O49&lt;&gt;"",地價差額試算!O49,"")</f>
        <v/>
      </c>
      <c r="AK35" s="344" t="str">
        <f>IF(地價差額試算!P49&lt;&gt;"",地價差額試算!P49,"")</f>
        <v/>
      </c>
      <c r="AL35" s="344" t="str">
        <f>IF(地價差額試算!Q49&lt;&gt;"",地價差額試算!Q49,"")</f>
        <v/>
      </c>
      <c r="AM35" s="344" t="str">
        <f t="shared" si="8"/>
        <v/>
      </c>
      <c r="AN35" s="344" t="str">
        <f t="shared" si="71"/>
        <v/>
      </c>
      <c r="AO35" s="344" t="str">
        <f t="shared" si="72"/>
        <v/>
      </c>
      <c r="AP35" s="17"/>
      <c r="AQ35" s="344" t="str">
        <f t="array" ref="AQ35">IFERROR(INDEX($AF$1:$AF$200,SMALL(IF($AF$2:$AF$201&lt;&gt;"",ROW($AF$2:$AF$201),9999),ROW(AQ34)),COLUMN(A:A)),"")</f>
        <v/>
      </c>
      <c r="AR35" s="344" t="str">
        <f t="array" ref="AR35">IFERROR(INDEX($AJ$1:$AJ$200,SMALL(IF($AJ$2:$AJ$201&lt;&gt;"",ROW($AJ$2:$AJ$201),9999),ROW(AQ34)),COLUMN(A:A)),"")</f>
        <v/>
      </c>
      <c r="AS35" s="344" t="str">
        <f t="array" ref="AS35">IFERROR(INDEX($AK$1:$AK$200,SMALL(IF($AK$2:$AK$201&lt;&gt;"",ROW($AK$2:$AK$201),9999),ROW(AS34)),COLUMN(A:A)),"")</f>
        <v/>
      </c>
      <c r="AT35" s="344" t="str">
        <f t="array" ref="AT35">IFERROR(INDEX($AL$1:$AL$200,SMALL(IF($AL$2:$AL$201&lt;&gt;"",ROW($AL$2:$AL$201),9999),ROW(AT34)),COLUMN(A:A)),"")</f>
        <v/>
      </c>
      <c r="AU35" s="17"/>
      <c r="AV35" s="344" t="str">
        <f t="array" ref="AV35:AW35">IFERROR((INDEX(AQ$1:AT$201,SMALL(IF(MATCH($AQ$2:$AQ$201&amp;$AT$2:$AT$201,$AQ$2:$AQ$201&amp;$AT$2:$AT$201, )=ROW($AQ$1:$AT$200),ROW($AQ$2:$AT$201),4^8),ROW(AV34)),{1,4})&amp;""),"")</f>
        <v/>
      </c>
      <c r="AW35" s="344" t="str">
        <v/>
      </c>
      <c r="AX35" s="17"/>
      <c r="AY35" s="17" t="str">
        <f t="array" ref="AY35">T(INDEX(AV:AV,MIN(IF(COUNTIF(AY$1:AY34,$AV$2:$AV$201),4^8,ROW($AV$2:$AV$201)))))</f>
        <v/>
      </c>
      <c r="AZ35" s="17" t="str">
        <f t="shared" ref="AZ35:BI35" ca="1" si="75">IFERROR(OFFSET($AW$1,SUMPRODUCT(SMALL(($AV$2:$AV$201=AZ$1)*ROW($AV$2:$AV$201),ROW(30:30)+COUNTA($AV$2:$AV$201)-SUM(1*($AV$2:$AV$201=AZ$1))))-1,),"")</f>
        <v/>
      </c>
      <c r="BA35" s="17" t="str">
        <f t="shared" ca="1" si="75"/>
        <v/>
      </c>
      <c r="BB35" s="17" t="str">
        <f t="shared" ca="1" si="75"/>
        <v/>
      </c>
      <c r="BC35" s="17" t="str">
        <f t="shared" ca="1" si="75"/>
        <v/>
      </c>
      <c r="BD35" s="17" t="str">
        <f t="shared" ca="1" si="75"/>
        <v/>
      </c>
      <c r="BE35" s="17" t="str">
        <f t="shared" ca="1" si="75"/>
        <v/>
      </c>
      <c r="BF35" s="17" t="str">
        <f t="shared" ca="1" si="75"/>
        <v/>
      </c>
      <c r="BG35" s="17" t="str">
        <f t="shared" ca="1" si="75"/>
        <v/>
      </c>
      <c r="BH35" s="17" t="str">
        <f t="shared" ca="1" si="75"/>
        <v/>
      </c>
      <c r="BI35" s="17" t="str">
        <f t="shared" ca="1" si="75"/>
        <v/>
      </c>
      <c r="BJ35" s="17"/>
      <c r="BK35" s="18" t="str">
        <f t="array" ref="BK35">IFERROR(INDEX($E$1:$E$200,SMALL(IF($E$2:$E$201&lt;&gt;"",ROW($E$2:$E$201),9999),ROW($A34)),COLUMN(A:A)),"")</f>
        <v/>
      </c>
      <c r="BL35" s="18" t="str">
        <f t="array" ref="BL35">IFERROR(INDEX($AJ$1:$AJ$200,SMALL(IF($AJ$2:$AJ$201&lt;&gt;"",ROW($AJ$2:$AJ$201),9999),ROW(A34)),COLUMN(A:A)),"")</f>
        <v/>
      </c>
      <c r="BM35" s="18" t="str">
        <f t="array" ref="BM35">T(INDEX($BK:$BK,MIN(IF(COUNTIF(BM$1:BM34,$BK$2:$BK$201),4^8,ROW($BK$2:$BK$201)))))</f>
        <v/>
      </c>
      <c r="BN35" s="18" t="str">
        <f t="array" ref="BN35">T(INDEX($BL:$BL,MIN(IF(COUNTIF(BN$1:BN34,$BL$2:$BL$201),4^8,ROW($BL$2:$BL$201)))))</f>
        <v/>
      </c>
      <c r="BO35" s="18" t="str">
        <f t="array" aca="1" ref="BO35" ca="1">IF(ROW(BO34)&gt;(COUNTA($BM$2:$BN$201)-COUNTIF($BM$2:$BN$201,"")),"",INDIRECT(TEXT(RIGHT(SMALL(IF($BM$2:$BN$501&lt;&gt;"",COLUMN($BM$2:$BN$501)*10001+ROW($BM$2:$BN$501)*100,999999),ROW(BO34)),4),"!R00!C00"),))</f>
        <v/>
      </c>
      <c r="BP35" s="18" t="str">
        <f t="array" aca="1" ref="BP35" ca="1">T(INDEX($BO:$BO,MIN(IF(COUNTIF(BP$1:BP34,$BO$2:$BO$201),4^8,ROW($BO$2:$BO$201)))))</f>
        <v/>
      </c>
    </row>
    <row r="36" spans="1:68">
      <c r="A36" s="344" t="str">
        <f>IF(AND(地價差額試算!A50="",$E36&lt;&gt;""),A35,IF(AND(地價差額試算!A50&lt;&gt;"",$E36&lt;&gt;""),地價差額試算!A50,""))</f>
        <v/>
      </c>
      <c r="B36" s="344" t="str">
        <f>IF(AND(地價差額試算!B50="",$E36&lt;&gt;""),B35,IF(AND(地價差額試算!B50&lt;&gt;"",$E36&lt;&gt;""),地價差額試算!B50,""))</f>
        <v/>
      </c>
      <c r="C36" s="344" t="str">
        <f>IF(AND(地價差額試算!C50="",$E36&lt;&gt;""),C35,IF(AND(地價差額試算!C50&lt;&gt;"",$E36&lt;&gt;""),地價差額試算!C50,""))</f>
        <v/>
      </c>
      <c r="D36" s="344" t="str">
        <f>IF(地價差額試算!D50&lt;&gt;"",地價差額試算!D50,"")</f>
        <v/>
      </c>
      <c r="E36" s="344" t="str">
        <f>IF(地價差額試算!E50&lt;&gt;"",地價差額試算!E50,"")</f>
        <v/>
      </c>
      <c r="F36" s="344" t="str">
        <f>IF(地價差額試算!F50&lt;&gt;"",地價差額試算!F50,"")</f>
        <v/>
      </c>
      <c r="G36" s="344" t="str">
        <f>IF(地價差額試算!G50&lt;&gt;"",地價差額試算!G50,"")</f>
        <v/>
      </c>
      <c r="H36" s="344" t="str">
        <f t="shared" si="6"/>
        <v/>
      </c>
      <c r="I36" s="344" t="str">
        <f t="shared" si="68"/>
        <v/>
      </c>
      <c r="J36" s="344" t="str">
        <f t="shared" si="69"/>
        <v/>
      </c>
      <c r="K36" s="17"/>
      <c r="L36" s="344" t="str">
        <f t="array" ref="L36">IFERROR(INDEX($A$1:$A$200,SMALL(IF($A$2:$A$201&lt;&gt;"",ROW($A$2:$A$201),9999),ROW(L35)),COLUMN(A:A)),"")</f>
        <v/>
      </c>
      <c r="M36" s="344" t="str">
        <f t="array" ref="M36">IFERROR(INDEX($E$1:$E$200,SMALL(IF($E$2:$E$201&lt;&gt;"",ROW($E$2:$E$201),9999),ROW(M35)),COLUMN(A:A)),"")</f>
        <v/>
      </c>
      <c r="N36" s="344" t="str">
        <f t="array" ref="N36">IFERROR(INDEX($F$1:$F$200,SMALL(IF($F$2:$F$201&lt;&gt;"",ROW($F$2:$F$201),9999),ROW(N35)),COLUMN(A:A)),"")</f>
        <v/>
      </c>
      <c r="O36" s="344" t="str">
        <f t="array" ref="O36">IFERROR(INDEX($G$1:$G$200,SMALL(IF($G$2:$G$201&lt;&gt;"",ROW($G$2:$G$201),9999),ROW(O35)),COLUMN(A:A)),"")</f>
        <v/>
      </c>
      <c r="P36" s="17"/>
      <c r="Q36" s="344" t="str">
        <f t="array" ref="Q36:R36">IFERROR((INDEX(L$1:O$201,SMALL(IF(MATCH($L$2:$L$201&amp;$O$2:$O$201,$L$2:$L$201&amp;$O$2:$O$201, )=ROW($L$1:$O$200),ROW($L$2:$O$201),4^8),ROW(A35)),{1,4})&amp;""),"")</f>
        <v/>
      </c>
      <c r="R36" s="344" t="str">
        <v/>
      </c>
      <c r="S36" s="17"/>
      <c r="T36" s="17" t="str">
        <f t="array" ref="T36">T(INDEX(Q:Q,MIN(IF(COUNTIF(T$1:T35,$Q$2:$Q$201),4^8,ROW($Q$2:$Q$201)))))</f>
        <v/>
      </c>
      <c r="U36" s="17" t="str">
        <f t="shared" ref="U36:AD36" ca="1" si="76">IFERROR(OFFSET($R$1,SUMPRODUCT(SMALL(($Q$2:$Q$201=U$1)*ROW($Q$2:$Q$201),ROW(31:31)+COUNTA($Q$2:$Q$201)-SUM(1*($Q$2:$Q$201=U$1))))-1,),"")</f>
        <v/>
      </c>
      <c r="V36" s="17" t="str">
        <f t="shared" ca="1" si="76"/>
        <v/>
      </c>
      <c r="W36" s="17" t="str">
        <f t="shared" ca="1" si="76"/>
        <v/>
      </c>
      <c r="X36" s="17" t="str">
        <f t="shared" ca="1" si="76"/>
        <v/>
      </c>
      <c r="Y36" s="17" t="str">
        <f t="shared" ca="1" si="76"/>
        <v/>
      </c>
      <c r="Z36" s="17" t="str">
        <f t="shared" ca="1" si="76"/>
        <v/>
      </c>
      <c r="AA36" s="17" t="str">
        <f t="shared" ca="1" si="76"/>
        <v/>
      </c>
      <c r="AB36" s="17" t="str">
        <f t="shared" ca="1" si="76"/>
        <v/>
      </c>
      <c r="AC36" s="17" t="str">
        <f t="shared" ca="1" si="76"/>
        <v/>
      </c>
      <c r="AD36" s="17" t="str">
        <f t="shared" ca="1" si="76"/>
        <v/>
      </c>
      <c r="AE36" s="17"/>
      <c r="AF36" s="344" t="str">
        <f>IF(AND(地價差額試算!K50="",$AJ36&lt;&gt;""),AF35,IF(AND(地價差額試算!K50&lt;&gt;"",$AJ36&lt;&gt;""),地價差額試算!K50,""))</f>
        <v/>
      </c>
      <c r="AG36" s="344" t="str">
        <f>IF(AND(地價差額試算!L50="",$AJ36&lt;&gt;""),AG35,IF(AND(地價差額試算!L50&lt;&gt;"",$AJ36&lt;&gt;""),地價差額試算!L50,""))</f>
        <v/>
      </c>
      <c r="AH36" s="344" t="str">
        <f>IF(AND(地價差額試算!M50="",$AJ36&lt;&gt;""),AH35,IF(AND(地價差額試算!M50&lt;&gt;"",$AJ36&lt;&gt;""),地價差額試算!M50,""))</f>
        <v/>
      </c>
      <c r="AI36" s="344" t="str">
        <f>IF(地價差額試算!N50&lt;&gt;"",地價差額試算!N50,"")</f>
        <v/>
      </c>
      <c r="AJ36" s="344" t="str">
        <f>IF(地價差額試算!O50&lt;&gt;"",地價差額試算!O50,"")</f>
        <v/>
      </c>
      <c r="AK36" s="344" t="str">
        <f>IF(地價差額試算!P50&lt;&gt;"",地價差額試算!P50,"")</f>
        <v/>
      </c>
      <c r="AL36" s="344" t="str">
        <f>IF(地價差額試算!Q50&lt;&gt;"",地價差額試算!Q50,"")</f>
        <v/>
      </c>
      <c r="AM36" s="344" t="str">
        <f t="shared" si="8"/>
        <v/>
      </c>
      <c r="AN36" s="344" t="str">
        <f t="shared" si="71"/>
        <v/>
      </c>
      <c r="AO36" s="344" t="str">
        <f t="shared" si="72"/>
        <v/>
      </c>
      <c r="AP36" s="17"/>
      <c r="AQ36" s="344" t="str">
        <f t="array" ref="AQ36">IFERROR(INDEX($AF$1:$AF$200,SMALL(IF($AF$2:$AF$201&lt;&gt;"",ROW($AF$2:$AF$201),9999),ROW(AQ35)),COLUMN(A:A)),"")</f>
        <v/>
      </c>
      <c r="AR36" s="344" t="str">
        <f t="array" ref="AR36">IFERROR(INDEX($AJ$1:$AJ$200,SMALL(IF($AJ$2:$AJ$201&lt;&gt;"",ROW($AJ$2:$AJ$201),9999),ROW(AQ35)),COLUMN(A:A)),"")</f>
        <v/>
      </c>
      <c r="AS36" s="344" t="str">
        <f t="array" ref="AS36">IFERROR(INDEX($AK$1:$AK$200,SMALL(IF($AK$2:$AK$201&lt;&gt;"",ROW($AK$2:$AK$201),9999),ROW(AS35)),COLUMN(A:A)),"")</f>
        <v/>
      </c>
      <c r="AT36" s="344" t="str">
        <f t="array" ref="AT36">IFERROR(INDEX($AL$1:$AL$200,SMALL(IF($AL$2:$AL$201&lt;&gt;"",ROW($AL$2:$AL$201),9999),ROW(AT35)),COLUMN(A:A)),"")</f>
        <v/>
      </c>
      <c r="AU36" s="17"/>
      <c r="AV36" s="344" t="str">
        <f t="array" ref="AV36:AW36">IFERROR((INDEX(AQ$1:AT$201,SMALL(IF(MATCH($AQ$2:$AQ$201&amp;$AT$2:$AT$201,$AQ$2:$AQ$201&amp;$AT$2:$AT$201, )=ROW($AQ$1:$AT$200),ROW($AQ$2:$AT$201),4^8),ROW(AV35)),{1,4})&amp;""),"")</f>
        <v/>
      </c>
      <c r="AW36" s="344" t="str">
        <v/>
      </c>
      <c r="AX36" s="17"/>
      <c r="AY36" s="17" t="str">
        <f t="array" ref="AY36">T(INDEX(AV:AV,MIN(IF(COUNTIF(AY$1:AY35,$AV$2:$AV$201),4^8,ROW($AV$2:$AV$201)))))</f>
        <v/>
      </c>
      <c r="AZ36" s="17" t="str">
        <f t="shared" ref="AZ36:BI36" ca="1" si="77">IFERROR(OFFSET($AW$1,SUMPRODUCT(SMALL(($AV$2:$AV$201=AZ$1)*ROW($AV$2:$AV$201),ROW(31:31)+COUNTA($AV$2:$AV$201)-SUM(1*($AV$2:$AV$201=AZ$1))))-1,),"")</f>
        <v/>
      </c>
      <c r="BA36" s="17" t="str">
        <f t="shared" ca="1" si="77"/>
        <v/>
      </c>
      <c r="BB36" s="17" t="str">
        <f t="shared" ca="1" si="77"/>
        <v/>
      </c>
      <c r="BC36" s="17" t="str">
        <f t="shared" ca="1" si="77"/>
        <v/>
      </c>
      <c r="BD36" s="17" t="str">
        <f t="shared" ca="1" si="77"/>
        <v/>
      </c>
      <c r="BE36" s="17" t="str">
        <f t="shared" ca="1" si="77"/>
        <v/>
      </c>
      <c r="BF36" s="17" t="str">
        <f t="shared" ca="1" si="77"/>
        <v/>
      </c>
      <c r="BG36" s="17" t="str">
        <f t="shared" ca="1" si="77"/>
        <v/>
      </c>
      <c r="BH36" s="17" t="str">
        <f t="shared" ca="1" si="77"/>
        <v/>
      </c>
      <c r="BI36" s="17" t="str">
        <f t="shared" ca="1" si="77"/>
        <v/>
      </c>
      <c r="BJ36" s="17"/>
      <c r="BK36" s="18" t="str">
        <f t="array" ref="BK36">IFERROR(INDEX($E$1:$E$200,SMALL(IF($E$2:$E$201&lt;&gt;"",ROW($E$2:$E$201),9999),ROW($A35)),COLUMN(A:A)),"")</f>
        <v/>
      </c>
      <c r="BL36" s="18" t="str">
        <f t="array" ref="BL36">IFERROR(INDEX($AJ$1:$AJ$200,SMALL(IF($AJ$2:$AJ$201&lt;&gt;"",ROW($AJ$2:$AJ$201),9999),ROW(A35)),COLUMN(A:A)),"")</f>
        <v/>
      </c>
      <c r="BM36" s="18" t="str">
        <f t="array" ref="BM36">T(INDEX($BK:$BK,MIN(IF(COUNTIF(BM$1:BM35,$BK$2:$BK$201),4^8,ROW($BK$2:$BK$201)))))</f>
        <v/>
      </c>
      <c r="BN36" s="18" t="str">
        <f t="array" ref="BN36">T(INDEX($BL:$BL,MIN(IF(COUNTIF(BN$1:BN35,$BL$2:$BL$201),4^8,ROW($BL$2:$BL$201)))))</f>
        <v/>
      </c>
      <c r="BO36" s="18" t="str">
        <f t="array" aca="1" ref="BO36" ca="1">IF(ROW(BO35)&gt;(COUNTA($BM$2:$BN$201)-COUNTIF($BM$2:$BN$201,"")),"",INDIRECT(TEXT(RIGHT(SMALL(IF($BM$2:$BN$501&lt;&gt;"",COLUMN($BM$2:$BN$501)*10001+ROW($BM$2:$BN$501)*100,999999),ROW(BO35)),4),"!R00!C00"),))</f>
        <v/>
      </c>
      <c r="BP36" s="18" t="str">
        <f t="array" aca="1" ref="BP36" ca="1">T(INDEX($BO:$BO,MIN(IF(COUNTIF(BP$1:BP35,$BO$2:$BO$201),4^8,ROW($BO$2:$BO$201)))))</f>
        <v/>
      </c>
    </row>
    <row r="37" spans="1:68">
      <c r="A37" s="344" t="str">
        <f>IF(AND(地價差額試算!A51="",$E37&lt;&gt;""),A36,IF(AND(地價差額試算!A51&lt;&gt;"",$E37&lt;&gt;""),地價差額試算!A51,""))</f>
        <v/>
      </c>
      <c r="B37" s="344" t="str">
        <f>IF(AND(地價差額試算!B51="",$E37&lt;&gt;""),B36,IF(AND(地價差額試算!B51&lt;&gt;"",$E37&lt;&gt;""),地價差額試算!B51,""))</f>
        <v/>
      </c>
      <c r="C37" s="344" t="str">
        <f>IF(AND(地價差額試算!C51="",$E37&lt;&gt;""),C36,IF(AND(地價差額試算!C51&lt;&gt;"",$E37&lt;&gt;""),地價差額試算!C51,""))</f>
        <v/>
      </c>
      <c r="D37" s="344" t="str">
        <f>IF(地價差額試算!D51&lt;&gt;"",地價差額試算!D51,"")</f>
        <v/>
      </c>
      <c r="E37" s="344" t="str">
        <f>IF(地價差額試算!E51&lt;&gt;"",地價差額試算!E51,"")</f>
        <v/>
      </c>
      <c r="F37" s="344" t="str">
        <f>IF(地價差額試算!F51&lt;&gt;"",地價差額試算!F51,"")</f>
        <v/>
      </c>
      <c r="G37" s="344" t="str">
        <f>IF(地價差額試算!G51&lt;&gt;"",地價差額試算!G51,"")</f>
        <v/>
      </c>
      <c r="H37" s="344" t="str">
        <f t="shared" si="6"/>
        <v/>
      </c>
      <c r="I37" s="344" t="str">
        <f t="shared" si="68"/>
        <v/>
      </c>
      <c r="J37" s="344" t="str">
        <f t="shared" si="69"/>
        <v/>
      </c>
      <c r="K37" s="17"/>
      <c r="L37" s="344" t="str">
        <f t="array" ref="L37">IFERROR(INDEX($A$1:$A$200,SMALL(IF($A$2:$A$201&lt;&gt;"",ROW($A$2:$A$201),9999),ROW(L36)),COLUMN(A:A)),"")</f>
        <v/>
      </c>
      <c r="M37" s="344" t="str">
        <f t="array" ref="M37">IFERROR(INDEX($E$1:$E$200,SMALL(IF($E$2:$E$201&lt;&gt;"",ROW($E$2:$E$201),9999),ROW(M36)),COLUMN(A:A)),"")</f>
        <v/>
      </c>
      <c r="N37" s="344" t="str">
        <f t="array" ref="N37">IFERROR(INDEX($F$1:$F$200,SMALL(IF($F$2:$F$201&lt;&gt;"",ROW($F$2:$F$201),9999),ROW(N36)),COLUMN(A:A)),"")</f>
        <v/>
      </c>
      <c r="O37" s="344" t="str">
        <f t="array" ref="O37">IFERROR(INDEX($G$1:$G$200,SMALL(IF($G$2:$G$201&lt;&gt;"",ROW($G$2:$G$201),9999),ROW(O36)),COLUMN(A:A)),"")</f>
        <v/>
      </c>
      <c r="P37" s="17"/>
      <c r="Q37" s="344" t="str">
        <f t="array" ref="Q37:R37">IFERROR((INDEX(L$1:O$201,SMALL(IF(MATCH($L$2:$L$201&amp;$O$2:$O$201,$L$2:$L$201&amp;$O$2:$O$201, )=ROW($L$1:$O$200),ROW($L$2:$O$201),4^8),ROW(A36)),{1,4})&amp;""),"")</f>
        <v/>
      </c>
      <c r="R37" s="344" t="str">
        <v/>
      </c>
      <c r="S37" s="17"/>
      <c r="T37" s="17" t="str">
        <f t="array" ref="T37">T(INDEX(Q:Q,MIN(IF(COUNTIF(T$1:T36,$Q$2:$Q$201),4^8,ROW($Q$2:$Q$201)))))</f>
        <v/>
      </c>
      <c r="U37" s="17" t="str">
        <f t="shared" ref="U37:AD37" ca="1" si="78">IFERROR(OFFSET($R$1,SUMPRODUCT(SMALL(($Q$2:$Q$201=U$1)*ROW($Q$2:$Q$201),ROW(32:32)+COUNTA($Q$2:$Q$201)-SUM(1*($Q$2:$Q$201=U$1))))-1,),"")</f>
        <v/>
      </c>
      <c r="V37" s="17" t="str">
        <f t="shared" ca="1" si="78"/>
        <v/>
      </c>
      <c r="W37" s="17" t="str">
        <f t="shared" ca="1" si="78"/>
        <v/>
      </c>
      <c r="X37" s="17" t="str">
        <f t="shared" ca="1" si="78"/>
        <v/>
      </c>
      <c r="Y37" s="17" t="str">
        <f t="shared" ca="1" si="78"/>
        <v/>
      </c>
      <c r="Z37" s="17" t="str">
        <f t="shared" ca="1" si="78"/>
        <v/>
      </c>
      <c r="AA37" s="17" t="str">
        <f t="shared" ca="1" si="78"/>
        <v/>
      </c>
      <c r="AB37" s="17" t="str">
        <f t="shared" ca="1" si="78"/>
        <v/>
      </c>
      <c r="AC37" s="17" t="str">
        <f t="shared" ca="1" si="78"/>
        <v/>
      </c>
      <c r="AD37" s="17" t="str">
        <f t="shared" ca="1" si="78"/>
        <v/>
      </c>
      <c r="AE37" s="17"/>
      <c r="AF37" s="344" t="str">
        <f>IF(AND(地價差額試算!K51="",$AJ37&lt;&gt;""),AF36,IF(AND(地價差額試算!K51&lt;&gt;"",$AJ37&lt;&gt;""),地價差額試算!K51,""))</f>
        <v/>
      </c>
      <c r="AG37" s="344" t="str">
        <f>IF(AND(地價差額試算!L51="",$AJ37&lt;&gt;""),AG36,IF(AND(地價差額試算!L51&lt;&gt;"",$AJ37&lt;&gt;""),地價差額試算!L51,""))</f>
        <v/>
      </c>
      <c r="AH37" s="344" t="str">
        <f>IF(AND(地價差額試算!M51="",$AJ37&lt;&gt;""),AH36,IF(AND(地價差額試算!M51&lt;&gt;"",$AJ37&lt;&gt;""),地價差額試算!M51,""))</f>
        <v/>
      </c>
      <c r="AI37" s="344" t="str">
        <f>IF(地價差額試算!N51&lt;&gt;"",地價差額試算!N51,"")</f>
        <v/>
      </c>
      <c r="AJ37" s="344" t="str">
        <f>IF(地價差額試算!O51&lt;&gt;"",地價差額試算!O51,"")</f>
        <v/>
      </c>
      <c r="AK37" s="344" t="str">
        <f>IF(地價差額試算!P51&lt;&gt;"",地價差額試算!P51,"")</f>
        <v/>
      </c>
      <c r="AL37" s="344" t="str">
        <f>IF(地價差額試算!Q51&lt;&gt;"",地價差額試算!Q51,"")</f>
        <v/>
      </c>
      <c r="AM37" s="344" t="str">
        <f t="shared" si="8"/>
        <v/>
      </c>
      <c r="AN37" s="344" t="str">
        <f t="shared" si="71"/>
        <v/>
      </c>
      <c r="AO37" s="344" t="str">
        <f t="shared" si="72"/>
        <v/>
      </c>
      <c r="AP37" s="17"/>
      <c r="AQ37" s="344" t="str">
        <f t="array" ref="AQ37">IFERROR(INDEX($AF$1:$AF$200,SMALL(IF($AF$2:$AF$201&lt;&gt;"",ROW($AF$2:$AF$201),9999),ROW(AQ36)),COLUMN(A:A)),"")</f>
        <v/>
      </c>
      <c r="AR37" s="344" t="str">
        <f t="array" ref="AR37">IFERROR(INDEX($AJ$1:$AJ$200,SMALL(IF($AJ$2:$AJ$201&lt;&gt;"",ROW($AJ$2:$AJ$201),9999),ROW(AQ36)),COLUMN(A:A)),"")</f>
        <v/>
      </c>
      <c r="AS37" s="344" t="str">
        <f t="array" ref="AS37">IFERROR(INDEX($AK$1:$AK$200,SMALL(IF($AK$2:$AK$201&lt;&gt;"",ROW($AK$2:$AK$201),9999),ROW(AS36)),COLUMN(A:A)),"")</f>
        <v/>
      </c>
      <c r="AT37" s="344" t="str">
        <f t="array" ref="AT37">IFERROR(INDEX($AL$1:$AL$200,SMALL(IF($AL$2:$AL$201&lt;&gt;"",ROW($AL$2:$AL$201),9999),ROW(AT36)),COLUMN(A:A)),"")</f>
        <v/>
      </c>
      <c r="AU37" s="17"/>
      <c r="AV37" s="344" t="str">
        <f t="array" ref="AV37:AW37">IFERROR((INDEX(AQ$1:AT$201,SMALL(IF(MATCH($AQ$2:$AQ$201&amp;$AT$2:$AT$201,$AQ$2:$AQ$201&amp;$AT$2:$AT$201, )=ROW($AQ$1:$AT$200),ROW($AQ$2:$AT$201),4^8),ROW(AV36)),{1,4})&amp;""),"")</f>
        <v/>
      </c>
      <c r="AW37" s="344" t="str">
        <v/>
      </c>
      <c r="AX37" s="17"/>
      <c r="AY37" s="17" t="str">
        <f t="array" ref="AY37">T(INDEX(AV:AV,MIN(IF(COUNTIF(AY$1:AY36,$AV$2:$AV$201),4^8,ROW($AV$2:$AV$201)))))</f>
        <v/>
      </c>
      <c r="AZ37" s="17" t="str">
        <f t="shared" ref="AZ37:BI37" ca="1" si="79">IFERROR(OFFSET($AW$1,SUMPRODUCT(SMALL(($AV$2:$AV$201=AZ$1)*ROW($AV$2:$AV$201),ROW(32:32)+COUNTA($AV$2:$AV$201)-SUM(1*($AV$2:$AV$201=AZ$1))))-1,),"")</f>
        <v/>
      </c>
      <c r="BA37" s="17" t="str">
        <f t="shared" ca="1" si="79"/>
        <v/>
      </c>
      <c r="BB37" s="17" t="str">
        <f t="shared" ca="1" si="79"/>
        <v/>
      </c>
      <c r="BC37" s="17" t="str">
        <f t="shared" ca="1" si="79"/>
        <v/>
      </c>
      <c r="BD37" s="17" t="str">
        <f t="shared" ca="1" si="79"/>
        <v/>
      </c>
      <c r="BE37" s="17" t="str">
        <f t="shared" ca="1" si="79"/>
        <v/>
      </c>
      <c r="BF37" s="17" t="str">
        <f t="shared" ca="1" si="79"/>
        <v/>
      </c>
      <c r="BG37" s="17" t="str">
        <f t="shared" ca="1" si="79"/>
        <v/>
      </c>
      <c r="BH37" s="17" t="str">
        <f t="shared" ca="1" si="79"/>
        <v/>
      </c>
      <c r="BI37" s="17" t="str">
        <f t="shared" ca="1" si="79"/>
        <v/>
      </c>
      <c r="BJ37" s="17"/>
      <c r="BK37" s="18" t="str">
        <f t="array" ref="BK37">IFERROR(INDEX($E$1:$E$200,SMALL(IF($E$2:$E$201&lt;&gt;"",ROW($E$2:$E$201),9999),ROW($A36)),COLUMN(A:A)),"")</f>
        <v/>
      </c>
      <c r="BL37" s="18" t="str">
        <f t="array" ref="BL37">IFERROR(INDEX($AJ$1:$AJ$200,SMALL(IF($AJ$2:$AJ$201&lt;&gt;"",ROW($AJ$2:$AJ$201),9999),ROW(A36)),COLUMN(A:A)),"")</f>
        <v/>
      </c>
      <c r="BM37" s="18" t="str">
        <f t="array" ref="BM37">T(INDEX($BK:$BK,MIN(IF(COUNTIF(BM$1:BM36,$BK$2:$BK$201),4^8,ROW($BK$2:$BK$201)))))</f>
        <v/>
      </c>
      <c r="BN37" s="18" t="str">
        <f t="array" ref="BN37">T(INDEX($BL:$BL,MIN(IF(COUNTIF(BN$1:BN36,$BL$2:$BL$201),4^8,ROW($BL$2:$BL$201)))))</f>
        <v/>
      </c>
      <c r="BO37" s="18" t="str">
        <f t="array" aca="1" ref="BO37" ca="1">IF(ROW(BO36)&gt;(COUNTA($BM$2:$BN$201)-COUNTIF($BM$2:$BN$201,"")),"",INDIRECT(TEXT(RIGHT(SMALL(IF($BM$2:$BN$501&lt;&gt;"",COLUMN($BM$2:$BN$501)*10001+ROW($BM$2:$BN$501)*100,999999),ROW(BO36)),4),"!R00!C00"),))</f>
        <v/>
      </c>
      <c r="BP37" s="18" t="str">
        <f t="array" aca="1" ref="BP37" ca="1">T(INDEX($BO:$BO,MIN(IF(COUNTIF(BP$1:BP36,$BO$2:$BO$201),4^8,ROW($BO$2:$BO$201)))))</f>
        <v/>
      </c>
    </row>
    <row r="38" spans="1:68">
      <c r="A38" s="344" t="str">
        <f>IF(AND(地價差額試算!A52="",$E38&lt;&gt;""),A37,IF(AND(地價差額試算!A52&lt;&gt;"",$E38&lt;&gt;""),地價差額試算!A52,""))</f>
        <v/>
      </c>
      <c r="B38" s="344" t="str">
        <f>IF(AND(地價差額試算!B52="",$E38&lt;&gt;""),B37,IF(AND(地價差額試算!B52&lt;&gt;"",$E38&lt;&gt;""),地價差額試算!B52,""))</f>
        <v/>
      </c>
      <c r="C38" s="344" t="str">
        <f>IF(AND(地價差額試算!C52="",$E38&lt;&gt;""),C37,IF(AND(地價差額試算!C52&lt;&gt;"",$E38&lt;&gt;""),地價差額試算!C52,""))</f>
        <v/>
      </c>
      <c r="D38" s="344" t="str">
        <f>IF(地價差額試算!D52&lt;&gt;"",地價差額試算!D52,"")</f>
        <v/>
      </c>
      <c r="E38" s="344" t="str">
        <f>IF(地價差額試算!E52&lt;&gt;"",地價差額試算!E52,"")</f>
        <v/>
      </c>
      <c r="F38" s="344" t="str">
        <f>IF(地價差額試算!F52&lt;&gt;"",地價差額試算!F52,"")</f>
        <v/>
      </c>
      <c r="G38" s="344" t="str">
        <f>IF(地價差額試算!G52&lt;&gt;"",地價差額試算!G52,"")</f>
        <v/>
      </c>
      <c r="H38" s="344" t="str">
        <f t="shared" si="6"/>
        <v/>
      </c>
      <c r="I38" s="344" t="str">
        <f t="shared" si="68"/>
        <v/>
      </c>
      <c r="J38" s="344" t="str">
        <f t="shared" si="69"/>
        <v/>
      </c>
      <c r="K38" s="17"/>
      <c r="L38" s="344" t="str">
        <f t="array" ref="L38">IFERROR(INDEX($A$1:$A$200,SMALL(IF($A$2:$A$201&lt;&gt;"",ROW($A$2:$A$201),9999),ROW(L37)),COLUMN(A:A)),"")</f>
        <v/>
      </c>
      <c r="M38" s="344" t="str">
        <f t="array" ref="M38">IFERROR(INDEX($E$1:$E$200,SMALL(IF($E$2:$E$201&lt;&gt;"",ROW($E$2:$E$201),9999),ROW(M37)),COLUMN(A:A)),"")</f>
        <v/>
      </c>
      <c r="N38" s="344" t="str">
        <f t="array" ref="N38">IFERROR(INDEX($F$1:$F$200,SMALL(IF($F$2:$F$201&lt;&gt;"",ROW($F$2:$F$201),9999),ROW(N37)),COLUMN(A:A)),"")</f>
        <v/>
      </c>
      <c r="O38" s="344" t="str">
        <f t="array" ref="O38">IFERROR(INDEX($G$1:$G$200,SMALL(IF($G$2:$G$201&lt;&gt;"",ROW($G$2:$G$201),9999),ROW(O37)),COLUMN(A:A)),"")</f>
        <v/>
      </c>
      <c r="P38" s="17"/>
      <c r="Q38" s="344" t="str">
        <f t="array" ref="Q38:R38">IFERROR((INDEX(L$1:O$201,SMALL(IF(MATCH($L$2:$L$201&amp;$O$2:$O$201,$L$2:$L$201&amp;$O$2:$O$201, )=ROW($L$1:$O$200),ROW($L$2:$O$201),4^8),ROW(A37)),{1,4})&amp;""),"")</f>
        <v/>
      </c>
      <c r="R38" s="344" t="str">
        <v/>
      </c>
      <c r="S38" s="17"/>
      <c r="T38" s="17" t="str">
        <f t="array" ref="T38">T(INDEX(Q:Q,MIN(IF(COUNTIF(T$1:T37,$Q$2:$Q$201),4^8,ROW($Q$2:$Q$201)))))</f>
        <v/>
      </c>
      <c r="U38" s="17" t="str">
        <f t="shared" ref="U38:AD38" ca="1" si="80">IFERROR(OFFSET($R$1,SUMPRODUCT(SMALL(($Q$2:$Q$201=U$1)*ROW($Q$2:$Q$201),ROW(33:33)+COUNTA($Q$2:$Q$201)-SUM(1*($Q$2:$Q$201=U$1))))-1,),"")</f>
        <v/>
      </c>
      <c r="V38" s="17" t="str">
        <f t="shared" ca="1" si="80"/>
        <v/>
      </c>
      <c r="W38" s="17" t="str">
        <f t="shared" ca="1" si="80"/>
        <v/>
      </c>
      <c r="X38" s="17" t="str">
        <f t="shared" ca="1" si="80"/>
        <v/>
      </c>
      <c r="Y38" s="17" t="str">
        <f t="shared" ca="1" si="80"/>
        <v/>
      </c>
      <c r="Z38" s="17" t="str">
        <f t="shared" ca="1" si="80"/>
        <v/>
      </c>
      <c r="AA38" s="17" t="str">
        <f t="shared" ca="1" si="80"/>
        <v/>
      </c>
      <c r="AB38" s="17" t="str">
        <f t="shared" ca="1" si="80"/>
        <v/>
      </c>
      <c r="AC38" s="17" t="str">
        <f t="shared" ca="1" si="80"/>
        <v/>
      </c>
      <c r="AD38" s="17" t="str">
        <f t="shared" ca="1" si="80"/>
        <v/>
      </c>
      <c r="AE38" s="17"/>
      <c r="AF38" s="344" t="str">
        <f>IF(AND(地價差額試算!K52="",$AJ38&lt;&gt;""),AF37,IF(AND(地價差額試算!K52&lt;&gt;"",$AJ38&lt;&gt;""),地價差額試算!K52,""))</f>
        <v/>
      </c>
      <c r="AG38" s="344" t="str">
        <f>IF(AND(地價差額試算!L52="",$AJ38&lt;&gt;""),AG37,IF(AND(地價差額試算!L52&lt;&gt;"",$AJ38&lt;&gt;""),地價差額試算!L52,""))</f>
        <v/>
      </c>
      <c r="AH38" s="344" t="str">
        <f>IF(AND(地價差額試算!M52="",$AJ38&lt;&gt;""),AH37,IF(AND(地價差額試算!M52&lt;&gt;"",$AJ38&lt;&gt;""),地價差額試算!M52,""))</f>
        <v/>
      </c>
      <c r="AI38" s="344" t="str">
        <f>IF(地價差額試算!N52&lt;&gt;"",地價差額試算!N52,"")</f>
        <v/>
      </c>
      <c r="AJ38" s="344" t="str">
        <f>IF(地價差額試算!O52&lt;&gt;"",地價差額試算!O52,"")</f>
        <v/>
      </c>
      <c r="AK38" s="344" t="str">
        <f>IF(地價差額試算!P52&lt;&gt;"",地價差額試算!P52,"")</f>
        <v/>
      </c>
      <c r="AL38" s="344" t="str">
        <f>IF(地價差額試算!Q52&lt;&gt;"",地價差額試算!Q52,"")</f>
        <v/>
      </c>
      <c r="AM38" s="344" t="str">
        <f t="shared" si="8"/>
        <v/>
      </c>
      <c r="AN38" s="344" t="str">
        <f t="shared" si="71"/>
        <v/>
      </c>
      <c r="AO38" s="344" t="str">
        <f t="shared" si="72"/>
        <v/>
      </c>
      <c r="AP38" s="17"/>
      <c r="AQ38" s="344" t="str">
        <f t="array" ref="AQ38">IFERROR(INDEX($AF$1:$AF$200,SMALL(IF($AF$2:$AF$201&lt;&gt;"",ROW($AF$2:$AF$201),9999),ROW(AQ37)),COLUMN(A:A)),"")</f>
        <v/>
      </c>
      <c r="AR38" s="344" t="str">
        <f t="array" ref="AR38">IFERROR(INDEX($AJ$1:$AJ$200,SMALL(IF($AJ$2:$AJ$201&lt;&gt;"",ROW($AJ$2:$AJ$201),9999),ROW(AQ37)),COLUMN(A:A)),"")</f>
        <v/>
      </c>
      <c r="AS38" s="344" t="str">
        <f t="array" ref="AS38">IFERROR(INDEX($AK$1:$AK$200,SMALL(IF($AK$2:$AK$201&lt;&gt;"",ROW($AK$2:$AK$201),9999),ROW(AS37)),COLUMN(A:A)),"")</f>
        <v/>
      </c>
      <c r="AT38" s="344" t="str">
        <f t="array" ref="AT38">IFERROR(INDEX($AL$1:$AL$200,SMALL(IF($AL$2:$AL$201&lt;&gt;"",ROW($AL$2:$AL$201),9999),ROW(AT37)),COLUMN(A:A)),"")</f>
        <v/>
      </c>
      <c r="AU38" s="17"/>
      <c r="AV38" s="344" t="str">
        <f t="array" ref="AV38:AW38">IFERROR((INDEX(AQ$1:AT$201,SMALL(IF(MATCH($AQ$2:$AQ$201&amp;$AT$2:$AT$201,$AQ$2:$AQ$201&amp;$AT$2:$AT$201, )=ROW($AQ$1:$AT$200),ROW($AQ$2:$AT$201),4^8),ROW(AV37)),{1,4})&amp;""),"")</f>
        <v/>
      </c>
      <c r="AW38" s="344" t="str">
        <v/>
      </c>
      <c r="AX38" s="17"/>
      <c r="AY38" s="17" t="str">
        <f t="array" ref="AY38">T(INDEX(AV:AV,MIN(IF(COUNTIF(AY$1:AY37,$AV$2:$AV$201),4^8,ROW($AV$2:$AV$201)))))</f>
        <v/>
      </c>
      <c r="AZ38" s="17" t="str">
        <f t="shared" ref="AZ38:BI38" ca="1" si="81">IFERROR(OFFSET($AW$1,SUMPRODUCT(SMALL(($AV$2:$AV$201=AZ$1)*ROW($AV$2:$AV$201),ROW(33:33)+COUNTA($AV$2:$AV$201)-SUM(1*($AV$2:$AV$201=AZ$1))))-1,),"")</f>
        <v/>
      </c>
      <c r="BA38" s="17" t="str">
        <f t="shared" ca="1" si="81"/>
        <v/>
      </c>
      <c r="BB38" s="17" t="str">
        <f t="shared" ca="1" si="81"/>
        <v/>
      </c>
      <c r="BC38" s="17" t="str">
        <f t="shared" ca="1" si="81"/>
        <v/>
      </c>
      <c r="BD38" s="17" t="str">
        <f t="shared" ca="1" si="81"/>
        <v/>
      </c>
      <c r="BE38" s="17" t="str">
        <f t="shared" ca="1" si="81"/>
        <v/>
      </c>
      <c r="BF38" s="17" t="str">
        <f t="shared" ca="1" si="81"/>
        <v/>
      </c>
      <c r="BG38" s="17" t="str">
        <f t="shared" ca="1" si="81"/>
        <v/>
      </c>
      <c r="BH38" s="17" t="str">
        <f t="shared" ca="1" si="81"/>
        <v/>
      </c>
      <c r="BI38" s="17" t="str">
        <f t="shared" ca="1" si="81"/>
        <v/>
      </c>
      <c r="BJ38" s="17"/>
      <c r="BK38" s="18" t="str">
        <f t="array" ref="BK38">IFERROR(INDEX($E$1:$E$200,SMALL(IF($E$2:$E$201&lt;&gt;"",ROW($E$2:$E$201),9999),ROW($A37)),COLUMN(A:A)),"")</f>
        <v/>
      </c>
      <c r="BL38" s="18" t="str">
        <f t="array" ref="BL38">IFERROR(INDEX($AJ$1:$AJ$200,SMALL(IF($AJ$2:$AJ$201&lt;&gt;"",ROW($AJ$2:$AJ$201),9999),ROW(A37)),COLUMN(A:A)),"")</f>
        <v/>
      </c>
      <c r="BM38" s="18" t="str">
        <f t="array" ref="BM38">T(INDEX($BK:$BK,MIN(IF(COUNTIF(BM$1:BM37,$BK$2:$BK$201),4^8,ROW($BK$2:$BK$201)))))</f>
        <v/>
      </c>
      <c r="BN38" s="18" t="str">
        <f t="array" ref="BN38">T(INDEX($BL:$BL,MIN(IF(COUNTIF(BN$1:BN37,$BL$2:$BL$201),4^8,ROW($BL$2:$BL$201)))))</f>
        <v/>
      </c>
      <c r="BO38" s="18" t="str">
        <f t="array" aca="1" ref="BO38" ca="1">IF(ROW(BO37)&gt;(COUNTA($BM$2:$BN$201)-COUNTIF($BM$2:$BN$201,"")),"",INDIRECT(TEXT(RIGHT(SMALL(IF($BM$2:$BN$501&lt;&gt;"",COLUMN($BM$2:$BN$501)*10001+ROW($BM$2:$BN$501)*100,999999),ROW(BO37)),4),"!R00!C00"),))</f>
        <v/>
      </c>
      <c r="BP38" s="18" t="str">
        <f t="array" aca="1" ref="BP38" ca="1">T(INDEX($BO:$BO,MIN(IF(COUNTIF(BP$1:BP37,$BO$2:$BO$201),4^8,ROW($BO$2:$BO$201)))))</f>
        <v/>
      </c>
    </row>
    <row r="39" spans="1:68">
      <c r="A39" s="344" t="str">
        <f>IF(AND(地價差額試算!A53="",$E39&lt;&gt;""),A38,IF(AND(地價差額試算!A53&lt;&gt;"",$E39&lt;&gt;""),地價差額試算!A53,""))</f>
        <v/>
      </c>
      <c r="B39" s="344" t="str">
        <f>IF(AND(地價差額試算!B53="",$E39&lt;&gt;""),B38,IF(AND(地價差額試算!B53&lt;&gt;"",$E39&lt;&gt;""),地價差額試算!B53,""))</f>
        <v/>
      </c>
      <c r="C39" s="344" t="str">
        <f>IF(AND(地價差額試算!C53="",$E39&lt;&gt;""),C38,IF(AND(地價差額試算!C53&lt;&gt;"",$E39&lt;&gt;""),地價差額試算!C53,""))</f>
        <v/>
      </c>
      <c r="D39" s="344" t="str">
        <f>IF(地價差額試算!D53&lt;&gt;"",地價差額試算!D53,"")</f>
        <v/>
      </c>
      <c r="E39" s="344" t="str">
        <f>IF(地價差額試算!E53&lt;&gt;"",地價差額試算!E53,"")</f>
        <v/>
      </c>
      <c r="F39" s="344" t="str">
        <f>IF(地價差額試算!F53&lt;&gt;"",地價差額試算!F53,"")</f>
        <v/>
      </c>
      <c r="G39" s="344" t="str">
        <f>IF(地價差額試算!G53&lt;&gt;"",地價差額試算!G53,"")</f>
        <v/>
      </c>
      <c r="H39" s="344" t="str">
        <f t="shared" si="6"/>
        <v/>
      </c>
      <c r="I39" s="344" t="str">
        <f t="shared" si="68"/>
        <v/>
      </c>
      <c r="J39" s="344" t="str">
        <f t="shared" si="69"/>
        <v/>
      </c>
      <c r="K39" s="17"/>
      <c r="L39" s="344" t="str">
        <f t="array" ref="L39">IFERROR(INDEX($A$1:$A$200,SMALL(IF($A$2:$A$201&lt;&gt;"",ROW($A$2:$A$201),9999),ROW(L38)),COLUMN(A:A)),"")</f>
        <v/>
      </c>
      <c r="M39" s="344" t="str">
        <f t="array" ref="M39">IFERROR(INDEX($E$1:$E$200,SMALL(IF($E$2:$E$201&lt;&gt;"",ROW($E$2:$E$201),9999),ROW(M38)),COLUMN(A:A)),"")</f>
        <v/>
      </c>
      <c r="N39" s="344" t="str">
        <f t="array" ref="N39">IFERROR(INDEX($F$1:$F$200,SMALL(IF($F$2:$F$201&lt;&gt;"",ROW($F$2:$F$201),9999),ROW(N38)),COLUMN(A:A)),"")</f>
        <v/>
      </c>
      <c r="O39" s="344" t="str">
        <f t="array" ref="O39">IFERROR(INDEX($G$1:$G$200,SMALL(IF($G$2:$G$201&lt;&gt;"",ROW($G$2:$G$201),9999),ROW(O38)),COLUMN(A:A)),"")</f>
        <v/>
      </c>
      <c r="P39" s="17"/>
      <c r="Q39" s="344" t="str">
        <f t="array" ref="Q39:R39">IFERROR((INDEX(L$1:O$201,SMALL(IF(MATCH($L$2:$L$201&amp;$O$2:$O$201,$L$2:$L$201&amp;$O$2:$O$201, )=ROW($L$1:$O$200),ROW($L$2:$O$201),4^8),ROW(A38)),{1,4})&amp;""),"")</f>
        <v/>
      </c>
      <c r="R39" s="344" t="str">
        <v/>
      </c>
      <c r="S39" s="17"/>
      <c r="T39" s="17" t="str">
        <f t="array" ref="T39">T(INDEX(Q:Q,MIN(IF(COUNTIF(T$1:T38,$Q$2:$Q$201),4^8,ROW($Q$2:$Q$201)))))</f>
        <v/>
      </c>
      <c r="U39" s="17" t="str">
        <f t="shared" ref="U39:AD39" ca="1" si="82">IFERROR(OFFSET($R$1,SUMPRODUCT(SMALL(($Q$2:$Q$201=U$1)*ROW($Q$2:$Q$201),ROW(34:34)+COUNTA($Q$2:$Q$201)-SUM(1*($Q$2:$Q$201=U$1))))-1,),"")</f>
        <v/>
      </c>
      <c r="V39" s="17" t="str">
        <f t="shared" ca="1" si="82"/>
        <v/>
      </c>
      <c r="W39" s="17" t="str">
        <f t="shared" ca="1" si="82"/>
        <v/>
      </c>
      <c r="X39" s="17" t="str">
        <f t="shared" ca="1" si="82"/>
        <v/>
      </c>
      <c r="Y39" s="17" t="str">
        <f t="shared" ca="1" si="82"/>
        <v/>
      </c>
      <c r="Z39" s="17" t="str">
        <f t="shared" ca="1" si="82"/>
        <v/>
      </c>
      <c r="AA39" s="17" t="str">
        <f t="shared" ca="1" si="82"/>
        <v/>
      </c>
      <c r="AB39" s="17" t="str">
        <f t="shared" ca="1" si="82"/>
        <v/>
      </c>
      <c r="AC39" s="17" t="str">
        <f t="shared" ca="1" si="82"/>
        <v/>
      </c>
      <c r="AD39" s="17" t="str">
        <f t="shared" ca="1" si="82"/>
        <v/>
      </c>
      <c r="AE39" s="17"/>
      <c r="AF39" s="344" t="str">
        <f>IF(AND(地價差額試算!K53="",$AJ39&lt;&gt;""),AF38,IF(AND(地價差額試算!K53&lt;&gt;"",$AJ39&lt;&gt;""),地價差額試算!K53,""))</f>
        <v/>
      </c>
      <c r="AG39" s="344" t="str">
        <f>IF(AND(地價差額試算!L53="",$AJ39&lt;&gt;""),AG38,IF(AND(地價差額試算!L53&lt;&gt;"",$AJ39&lt;&gt;""),地價差額試算!L53,""))</f>
        <v/>
      </c>
      <c r="AH39" s="344" t="str">
        <f>IF(AND(地價差額試算!M53="",$AJ39&lt;&gt;""),AH38,IF(AND(地價差額試算!M53&lt;&gt;"",$AJ39&lt;&gt;""),地價差額試算!M53,""))</f>
        <v/>
      </c>
      <c r="AI39" s="344" t="str">
        <f>IF(地價差額試算!N53&lt;&gt;"",地價差額試算!N53,"")</f>
        <v/>
      </c>
      <c r="AJ39" s="344" t="str">
        <f>IF(地價差額試算!O53&lt;&gt;"",地價差額試算!O53,"")</f>
        <v/>
      </c>
      <c r="AK39" s="344" t="str">
        <f>IF(地價差額試算!P53&lt;&gt;"",地價差額試算!P53,"")</f>
        <v/>
      </c>
      <c r="AL39" s="344" t="str">
        <f>IF(地價差額試算!Q53&lt;&gt;"",地價差額試算!Q53,"")</f>
        <v/>
      </c>
      <c r="AM39" s="344" t="str">
        <f t="shared" si="8"/>
        <v/>
      </c>
      <c r="AN39" s="344" t="str">
        <f t="shared" si="71"/>
        <v/>
      </c>
      <c r="AO39" s="344" t="str">
        <f t="shared" si="72"/>
        <v/>
      </c>
      <c r="AP39" s="17"/>
      <c r="AQ39" s="344" t="str">
        <f t="array" ref="AQ39">IFERROR(INDEX($AF$1:$AF$200,SMALL(IF($AF$2:$AF$201&lt;&gt;"",ROW($AF$2:$AF$201),9999),ROW(AQ38)),COLUMN(A:A)),"")</f>
        <v/>
      </c>
      <c r="AR39" s="344" t="str">
        <f t="array" ref="AR39">IFERROR(INDEX($AJ$1:$AJ$200,SMALL(IF($AJ$2:$AJ$201&lt;&gt;"",ROW($AJ$2:$AJ$201),9999),ROW(AQ38)),COLUMN(A:A)),"")</f>
        <v/>
      </c>
      <c r="AS39" s="344" t="str">
        <f t="array" ref="AS39">IFERROR(INDEX($AK$1:$AK$200,SMALL(IF($AK$2:$AK$201&lt;&gt;"",ROW($AK$2:$AK$201),9999),ROW(AS38)),COLUMN(A:A)),"")</f>
        <v/>
      </c>
      <c r="AT39" s="344" t="str">
        <f t="array" ref="AT39">IFERROR(INDEX($AL$1:$AL$200,SMALL(IF($AL$2:$AL$201&lt;&gt;"",ROW($AL$2:$AL$201),9999),ROW(AT38)),COLUMN(A:A)),"")</f>
        <v/>
      </c>
      <c r="AU39" s="17"/>
      <c r="AV39" s="344" t="str">
        <f t="array" ref="AV39:AW39">IFERROR((INDEX(AQ$1:AT$201,SMALL(IF(MATCH($AQ$2:$AQ$201&amp;$AT$2:$AT$201,$AQ$2:$AQ$201&amp;$AT$2:$AT$201, )=ROW($AQ$1:$AT$200),ROW($AQ$2:$AT$201),4^8),ROW(AV38)),{1,4})&amp;""),"")</f>
        <v/>
      </c>
      <c r="AW39" s="344" t="str">
        <v/>
      </c>
      <c r="AX39" s="17"/>
      <c r="AY39" s="17" t="str">
        <f t="array" ref="AY39">T(INDEX(AV:AV,MIN(IF(COUNTIF(AY$1:AY38,$AV$2:$AV$201),4^8,ROW($AV$2:$AV$201)))))</f>
        <v/>
      </c>
      <c r="AZ39" s="17" t="str">
        <f t="shared" ref="AZ39:BI39" ca="1" si="83">IFERROR(OFFSET($AW$1,SUMPRODUCT(SMALL(($AV$2:$AV$201=AZ$1)*ROW($AV$2:$AV$201),ROW(34:34)+COUNTA($AV$2:$AV$201)-SUM(1*($AV$2:$AV$201=AZ$1))))-1,),"")</f>
        <v/>
      </c>
      <c r="BA39" s="17" t="str">
        <f t="shared" ca="1" si="83"/>
        <v/>
      </c>
      <c r="BB39" s="17" t="str">
        <f t="shared" ca="1" si="83"/>
        <v/>
      </c>
      <c r="BC39" s="17" t="str">
        <f t="shared" ca="1" si="83"/>
        <v/>
      </c>
      <c r="BD39" s="17" t="str">
        <f t="shared" ca="1" si="83"/>
        <v/>
      </c>
      <c r="BE39" s="17" t="str">
        <f t="shared" ca="1" si="83"/>
        <v/>
      </c>
      <c r="BF39" s="17" t="str">
        <f t="shared" ca="1" si="83"/>
        <v/>
      </c>
      <c r="BG39" s="17" t="str">
        <f t="shared" ca="1" si="83"/>
        <v/>
      </c>
      <c r="BH39" s="17" t="str">
        <f t="shared" ca="1" si="83"/>
        <v/>
      </c>
      <c r="BI39" s="17" t="str">
        <f t="shared" ca="1" si="83"/>
        <v/>
      </c>
      <c r="BJ39" s="17"/>
      <c r="BK39" s="18" t="str">
        <f t="array" ref="BK39">IFERROR(INDEX($E$1:$E$200,SMALL(IF($E$2:$E$201&lt;&gt;"",ROW($E$2:$E$201),9999),ROW($A38)),COLUMN(A:A)),"")</f>
        <v/>
      </c>
      <c r="BL39" s="18" t="str">
        <f t="array" ref="BL39">IFERROR(INDEX($AJ$1:$AJ$200,SMALL(IF($AJ$2:$AJ$201&lt;&gt;"",ROW($AJ$2:$AJ$201),9999),ROW(A38)),COLUMN(A:A)),"")</f>
        <v/>
      </c>
      <c r="BM39" s="18" t="str">
        <f t="array" ref="BM39">T(INDEX($BK:$BK,MIN(IF(COUNTIF(BM$1:BM38,$BK$2:$BK$201),4^8,ROW($BK$2:$BK$201)))))</f>
        <v/>
      </c>
      <c r="BN39" s="18" t="str">
        <f t="array" ref="BN39">T(INDEX($BL:$BL,MIN(IF(COUNTIF(BN$1:BN38,$BL$2:$BL$201),4^8,ROW($BL$2:$BL$201)))))</f>
        <v/>
      </c>
      <c r="BO39" s="18" t="str">
        <f t="array" aca="1" ref="BO39" ca="1">IF(ROW(BO38)&gt;(COUNTA($BM$2:$BN$201)-COUNTIF($BM$2:$BN$201,"")),"",INDIRECT(TEXT(RIGHT(SMALL(IF($BM$2:$BN$501&lt;&gt;"",COLUMN($BM$2:$BN$501)*10001+ROW($BM$2:$BN$501)*100,999999),ROW(BO38)),4),"!R00!C00"),))</f>
        <v/>
      </c>
      <c r="BP39" s="18" t="str">
        <f t="array" aca="1" ref="BP39" ca="1">T(INDEX($BO:$BO,MIN(IF(COUNTIF(BP$1:BP38,$BO$2:$BO$201),4^8,ROW($BO$2:$BO$201)))))</f>
        <v/>
      </c>
    </row>
    <row r="40" spans="1:68">
      <c r="A40" s="344" t="str">
        <f>IF(AND(地價差額試算!A54="",$E40&lt;&gt;""),A39,IF(AND(地價差額試算!A54&lt;&gt;"",$E40&lt;&gt;""),地價差額試算!A54,""))</f>
        <v/>
      </c>
      <c r="B40" s="344" t="str">
        <f>IF(AND(地價差額試算!B54="",$E40&lt;&gt;""),B39,IF(AND(地價差額試算!B54&lt;&gt;"",$E40&lt;&gt;""),地價差額試算!B54,""))</f>
        <v/>
      </c>
      <c r="C40" s="344" t="str">
        <f>IF(AND(地價差額試算!C54="",$E40&lt;&gt;""),C39,IF(AND(地價差額試算!C54&lt;&gt;"",$E40&lt;&gt;""),地價差額試算!C54,""))</f>
        <v/>
      </c>
      <c r="D40" s="344" t="str">
        <f>IF(地價差額試算!D54&lt;&gt;"",地價差額試算!D54,"")</f>
        <v/>
      </c>
      <c r="E40" s="344" t="str">
        <f>IF(地價差額試算!E54&lt;&gt;"",地價差額試算!E54,"")</f>
        <v/>
      </c>
      <c r="F40" s="344" t="str">
        <f>IF(地價差額試算!F54&lt;&gt;"",地價差額試算!F54,"")</f>
        <v/>
      </c>
      <c r="G40" s="344" t="str">
        <f>IF(地價差額試算!G54&lt;&gt;"",地價差額試算!G54,"")</f>
        <v/>
      </c>
      <c r="H40" s="344" t="str">
        <f t="shared" si="6"/>
        <v/>
      </c>
      <c r="I40" s="344" t="str">
        <f t="shared" si="68"/>
        <v/>
      </c>
      <c r="J40" s="344" t="str">
        <f t="shared" si="69"/>
        <v/>
      </c>
      <c r="K40" s="17"/>
      <c r="L40" s="344" t="str">
        <f t="array" ref="L40">IFERROR(INDEX($A$1:$A$200,SMALL(IF($A$2:$A$201&lt;&gt;"",ROW($A$2:$A$201),9999),ROW(L39)),COLUMN(A:A)),"")</f>
        <v/>
      </c>
      <c r="M40" s="344" t="str">
        <f t="array" ref="M40">IFERROR(INDEX($E$1:$E$200,SMALL(IF($E$2:$E$201&lt;&gt;"",ROW($E$2:$E$201),9999),ROW(M39)),COLUMN(A:A)),"")</f>
        <v/>
      </c>
      <c r="N40" s="344" t="str">
        <f t="array" ref="N40">IFERROR(INDEX($F$1:$F$200,SMALL(IF($F$2:$F$201&lt;&gt;"",ROW($F$2:$F$201),9999),ROW(N39)),COLUMN(A:A)),"")</f>
        <v/>
      </c>
      <c r="O40" s="344" t="str">
        <f t="array" ref="O40">IFERROR(INDEX($G$1:$G$200,SMALL(IF($G$2:$G$201&lt;&gt;"",ROW($G$2:$G$201),9999),ROW(O39)),COLUMN(A:A)),"")</f>
        <v/>
      </c>
      <c r="P40" s="17"/>
      <c r="Q40" s="344" t="str">
        <f t="array" ref="Q40:R40">IFERROR((INDEX(L$1:O$201,SMALL(IF(MATCH($L$2:$L$201&amp;$O$2:$O$201,$L$2:$L$201&amp;$O$2:$O$201, )=ROW($L$1:$O$200),ROW($L$2:$O$201),4^8),ROW(A39)),{1,4})&amp;""),"")</f>
        <v/>
      </c>
      <c r="R40" s="344" t="str">
        <v/>
      </c>
      <c r="S40" s="17"/>
      <c r="T40" s="17" t="str">
        <f t="array" ref="T40">T(INDEX(Q:Q,MIN(IF(COUNTIF(T$1:T39,$Q$2:$Q$201),4^8,ROW($Q$2:$Q$201)))))</f>
        <v/>
      </c>
      <c r="U40" s="17" t="str">
        <f t="shared" ref="U40:AD40" ca="1" si="84">IFERROR(OFFSET($R$1,SUMPRODUCT(SMALL(($Q$2:$Q$201=U$1)*ROW($Q$2:$Q$201),ROW(35:35)+COUNTA($Q$2:$Q$201)-SUM(1*($Q$2:$Q$201=U$1))))-1,),"")</f>
        <v/>
      </c>
      <c r="V40" s="17" t="str">
        <f t="shared" ca="1" si="84"/>
        <v/>
      </c>
      <c r="W40" s="17" t="str">
        <f t="shared" ca="1" si="84"/>
        <v/>
      </c>
      <c r="X40" s="17" t="str">
        <f t="shared" ca="1" si="84"/>
        <v/>
      </c>
      <c r="Y40" s="17" t="str">
        <f t="shared" ca="1" si="84"/>
        <v/>
      </c>
      <c r="Z40" s="17" t="str">
        <f t="shared" ca="1" si="84"/>
        <v/>
      </c>
      <c r="AA40" s="17" t="str">
        <f t="shared" ca="1" si="84"/>
        <v/>
      </c>
      <c r="AB40" s="17" t="str">
        <f t="shared" ca="1" si="84"/>
        <v/>
      </c>
      <c r="AC40" s="17" t="str">
        <f t="shared" ca="1" si="84"/>
        <v/>
      </c>
      <c r="AD40" s="17" t="str">
        <f t="shared" ca="1" si="84"/>
        <v/>
      </c>
      <c r="AE40" s="17"/>
      <c r="AF40" s="344" t="str">
        <f>IF(AND(地價差額試算!K54="",$AJ40&lt;&gt;""),AF39,IF(AND(地價差額試算!K54&lt;&gt;"",$AJ40&lt;&gt;""),地價差額試算!K54,""))</f>
        <v/>
      </c>
      <c r="AG40" s="344" t="str">
        <f>IF(AND(地價差額試算!L54="",$AJ40&lt;&gt;""),AG39,IF(AND(地價差額試算!L54&lt;&gt;"",$AJ40&lt;&gt;""),地價差額試算!L54,""))</f>
        <v/>
      </c>
      <c r="AH40" s="344" t="str">
        <f>IF(AND(地價差額試算!M54="",$AJ40&lt;&gt;""),AH39,IF(AND(地價差額試算!M54&lt;&gt;"",$AJ40&lt;&gt;""),地價差額試算!M54,""))</f>
        <v/>
      </c>
      <c r="AI40" s="344" t="str">
        <f>IF(地價差額試算!N54&lt;&gt;"",地價差額試算!N54,"")</f>
        <v/>
      </c>
      <c r="AJ40" s="344" t="str">
        <f>IF(地價差額試算!O54&lt;&gt;"",地價差額試算!O54,"")</f>
        <v/>
      </c>
      <c r="AK40" s="344" t="str">
        <f>IF(地價差額試算!P54&lt;&gt;"",地價差額試算!P54,"")</f>
        <v/>
      </c>
      <c r="AL40" s="344" t="str">
        <f>IF(地價差額試算!Q54&lt;&gt;"",地價差額試算!Q54,"")</f>
        <v/>
      </c>
      <c r="AM40" s="344" t="str">
        <f t="shared" si="8"/>
        <v/>
      </c>
      <c r="AN40" s="344" t="str">
        <f t="shared" si="71"/>
        <v/>
      </c>
      <c r="AO40" s="344" t="str">
        <f t="shared" si="72"/>
        <v/>
      </c>
      <c r="AP40" s="17"/>
      <c r="AQ40" s="344" t="str">
        <f t="array" ref="AQ40">IFERROR(INDEX($AF$1:$AF$200,SMALL(IF($AF$2:$AF$201&lt;&gt;"",ROW($AF$2:$AF$201),9999),ROW(AQ39)),COLUMN(A:A)),"")</f>
        <v/>
      </c>
      <c r="AR40" s="344" t="str">
        <f t="array" ref="AR40">IFERROR(INDEX($AJ$1:$AJ$200,SMALL(IF($AJ$2:$AJ$201&lt;&gt;"",ROW($AJ$2:$AJ$201),9999),ROW(AQ39)),COLUMN(A:A)),"")</f>
        <v/>
      </c>
      <c r="AS40" s="344" t="str">
        <f t="array" ref="AS40">IFERROR(INDEX($AK$1:$AK$200,SMALL(IF($AK$2:$AK$201&lt;&gt;"",ROW($AK$2:$AK$201),9999),ROW(AS39)),COLUMN(A:A)),"")</f>
        <v/>
      </c>
      <c r="AT40" s="344" t="str">
        <f t="array" ref="AT40">IFERROR(INDEX($AL$1:$AL$200,SMALL(IF($AL$2:$AL$201&lt;&gt;"",ROW($AL$2:$AL$201),9999),ROW(AT39)),COLUMN(A:A)),"")</f>
        <v/>
      </c>
      <c r="AU40" s="17"/>
      <c r="AV40" s="344" t="str">
        <f t="array" ref="AV40:AW40">IFERROR((INDEX(AQ$1:AT$201,SMALL(IF(MATCH($AQ$2:$AQ$201&amp;$AT$2:$AT$201,$AQ$2:$AQ$201&amp;$AT$2:$AT$201, )=ROW($AQ$1:$AT$200),ROW($AQ$2:$AT$201),4^8),ROW(AV39)),{1,4})&amp;""),"")</f>
        <v/>
      </c>
      <c r="AW40" s="344" t="str">
        <v/>
      </c>
      <c r="AX40" s="17"/>
      <c r="AY40" s="17" t="str">
        <f t="array" ref="AY40">T(INDEX(AV:AV,MIN(IF(COUNTIF(AY$1:AY39,$AV$2:$AV$201),4^8,ROW($AV$2:$AV$201)))))</f>
        <v/>
      </c>
      <c r="AZ40" s="17" t="str">
        <f t="shared" ref="AZ40:BI40" ca="1" si="85">IFERROR(OFFSET($AW$1,SUMPRODUCT(SMALL(($AV$2:$AV$201=AZ$1)*ROW($AV$2:$AV$201),ROW(35:35)+COUNTA($AV$2:$AV$201)-SUM(1*($AV$2:$AV$201=AZ$1))))-1,),"")</f>
        <v/>
      </c>
      <c r="BA40" s="17" t="str">
        <f t="shared" ca="1" si="85"/>
        <v/>
      </c>
      <c r="BB40" s="17" t="str">
        <f t="shared" ca="1" si="85"/>
        <v/>
      </c>
      <c r="BC40" s="17" t="str">
        <f t="shared" ca="1" si="85"/>
        <v/>
      </c>
      <c r="BD40" s="17" t="str">
        <f t="shared" ca="1" si="85"/>
        <v/>
      </c>
      <c r="BE40" s="17" t="str">
        <f t="shared" ca="1" si="85"/>
        <v/>
      </c>
      <c r="BF40" s="17" t="str">
        <f t="shared" ca="1" si="85"/>
        <v/>
      </c>
      <c r="BG40" s="17" t="str">
        <f t="shared" ca="1" si="85"/>
        <v/>
      </c>
      <c r="BH40" s="17" t="str">
        <f t="shared" ca="1" si="85"/>
        <v/>
      </c>
      <c r="BI40" s="17" t="str">
        <f t="shared" ca="1" si="85"/>
        <v/>
      </c>
      <c r="BJ40" s="17"/>
      <c r="BK40" s="18" t="str">
        <f t="array" ref="BK40">IFERROR(INDEX($E$1:$E$200,SMALL(IF($E$2:$E$201&lt;&gt;"",ROW($E$2:$E$201),9999),ROW($A39)),COLUMN(A:A)),"")</f>
        <v/>
      </c>
      <c r="BL40" s="18" t="str">
        <f t="array" ref="BL40">IFERROR(INDEX($AJ$1:$AJ$200,SMALL(IF($AJ$2:$AJ$201&lt;&gt;"",ROW($AJ$2:$AJ$201),9999),ROW(A39)),COLUMN(A:A)),"")</f>
        <v/>
      </c>
      <c r="BM40" s="18" t="str">
        <f t="array" ref="BM40">T(INDEX($BK:$BK,MIN(IF(COUNTIF(BM$1:BM39,$BK$2:$BK$201),4^8,ROW($BK$2:$BK$201)))))</f>
        <v/>
      </c>
      <c r="BN40" s="18" t="str">
        <f t="array" ref="BN40">T(INDEX($BL:$BL,MIN(IF(COUNTIF(BN$1:BN39,$BL$2:$BL$201),4^8,ROW($BL$2:$BL$201)))))</f>
        <v/>
      </c>
      <c r="BO40" s="18" t="str">
        <f t="array" aca="1" ref="BO40" ca="1">IF(ROW(BO39)&gt;(COUNTA($BM$2:$BN$201)-COUNTIF($BM$2:$BN$201,"")),"",INDIRECT(TEXT(RIGHT(SMALL(IF($BM$2:$BN$501&lt;&gt;"",COLUMN($BM$2:$BN$501)*10001+ROW($BM$2:$BN$501)*100,999999),ROW(BO39)),4),"!R00!C00"),))</f>
        <v/>
      </c>
      <c r="BP40" s="18" t="str">
        <f t="array" aca="1" ref="BP40" ca="1">T(INDEX($BO:$BO,MIN(IF(COUNTIF(BP$1:BP39,$BO$2:$BO$201),4^8,ROW($BO$2:$BO$201)))))</f>
        <v/>
      </c>
    </row>
    <row r="41" spans="1:68">
      <c r="A41" s="344" t="str">
        <f>IF(AND(地價差額試算!A55="",$E41&lt;&gt;""),A40,IF(AND(地價差額試算!A55&lt;&gt;"",$E41&lt;&gt;""),地價差額試算!A55,""))</f>
        <v/>
      </c>
      <c r="B41" s="344" t="str">
        <f>IF(AND(地價差額試算!B55="",$E41&lt;&gt;""),B40,IF(AND(地價差額試算!B55&lt;&gt;"",$E41&lt;&gt;""),地價差額試算!B55,""))</f>
        <v/>
      </c>
      <c r="C41" s="344" t="str">
        <f>IF(AND(地價差額試算!C55="",$E41&lt;&gt;""),C40,IF(AND(地價差額試算!C55&lt;&gt;"",$E41&lt;&gt;""),地價差額試算!C55,""))</f>
        <v/>
      </c>
      <c r="D41" s="344" t="str">
        <f>IF(地價差額試算!D55&lt;&gt;"",地價差額試算!D55,"")</f>
        <v/>
      </c>
      <c r="E41" s="344" t="str">
        <f>IF(地價差額試算!E55&lt;&gt;"",地價差額試算!E55,"")</f>
        <v/>
      </c>
      <c r="F41" s="344" t="str">
        <f>IF(地價差額試算!F55&lt;&gt;"",地價差額試算!F55,"")</f>
        <v/>
      </c>
      <c r="G41" s="344" t="str">
        <f>IF(地價差額試算!G55&lt;&gt;"",地價差額試算!G55,"")</f>
        <v/>
      </c>
      <c r="H41" s="344" t="str">
        <f t="shared" si="6"/>
        <v/>
      </c>
      <c r="I41" s="344" t="str">
        <f t="shared" si="68"/>
        <v/>
      </c>
      <c r="J41" s="344" t="str">
        <f t="shared" si="69"/>
        <v/>
      </c>
      <c r="K41" s="17"/>
      <c r="L41" s="344" t="str">
        <f t="array" ref="L41">IFERROR(INDEX($A$1:$A$200,SMALL(IF($A$2:$A$201&lt;&gt;"",ROW($A$2:$A$201),9999),ROW(L40)),COLUMN(A:A)),"")</f>
        <v/>
      </c>
      <c r="M41" s="344" t="str">
        <f t="array" ref="M41">IFERROR(INDEX($E$1:$E$200,SMALL(IF($E$2:$E$201&lt;&gt;"",ROW($E$2:$E$201),9999),ROW(M40)),COLUMN(A:A)),"")</f>
        <v/>
      </c>
      <c r="N41" s="344" t="str">
        <f t="array" ref="N41">IFERROR(INDEX($F$1:$F$200,SMALL(IF($F$2:$F$201&lt;&gt;"",ROW($F$2:$F$201),9999),ROW(N40)),COLUMN(A:A)),"")</f>
        <v/>
      </c>
      <c r="O41" s="344" t="str">
        <f t="array" ref="O41">IFERROR(INDEX($G$1:$G$200,SMALL(IF($G$2:$G$201&lt;&gt;"",ROW($G$2:$G$201),9999),ROW(O40)),COLUMN(A:A)),"")</f>
        <v/>
      </c>
      <c r="P41" s="17"/>
      <c r="Q41" s="344" t="str">
        <f t="array" ref="Q41:R41">IFERROR((INDEX(L$1:O$201,SMALL(IF(MATCH($L$2:$L$201&amp;$O$2:$O$201,$L$2:$L$201&amp;$O$2:$O$201, )=ROW($L$1:$O$200),ROW($L$2:$O$201),4^8),ROW(A40)),{1,4})&amp;""),"")</f>
        <v/>
      </c>
      <c r="R41" s="344" t="str">
        <v/>
      </c>
      <c r="S41" s="17"/>
      <c r="T41" s="17" t="str">
        <f t="array" ref="T41">T(INDEX(Q:Q,MIN(IF(COUNTIF(T$1:T40,$Q$2:$Q$201),4^8,ROW($Q$2:$Q$201)))))</f>
        <v/>
      </c>
      <c r="U41" s="17" t="str">
        <f t="shared" ref="U41:AD41" ca="1" si="86">IFERROR(OFFSET($R$1,SUMPRODUCT(SMALL(($Q$2:$Q$201=U$1)*ROW($Q$2:$Q$201),ROW(36:36)+COUNTA($Q$2:$Q$201)-SUM(1*($Q$2:$Q$201=U$1))))-1,),"")</f>
        <v/>
      </c>
      <c r="V41" s="17" t="str">
        <f t="shared" ca="1" si="86"/>
        <v/>
      </c>
      <c r="W41" s="17" t="str">
        <f t="shared" ca="1" si="86"/>
        <v/>
      </c>
      <c r="X41" s="17" t="str">
        <f t="shared" ca="1" si="86"/>
        <v/>
      </c>
      <c r="Y41" s="17" t="str">
        <f t="shared" ca="1" si="86"/>
        <v/>
      </c>
      <c r="Z41" s="17" t="str">
        <f t="shared" ca="1" si="86"/>
        <v/>
      </c>
      <c r="AA41" s="17" t="str">
        <f t="shared" ca="1" si="86"/>
        <v/>
      </c>
      <c r="AB41" s="17" t="str">
        <f t="shared" ca="1" si="86"/>
        <v/>
      </c>
      <c r="AC41" s="17" t="str">
        <f t="shared" ca="1" si="86"/>
        <v/>
      </c>
      <c r="AD41" s="17" t="str">
        <f t="shared" ca="1" si="86"/>
        <v/>
      </c>
      <c r="AE41" s="17"/>
      <c r="AF41" s="344" t="str">
        <f>IF(AND(地價差額試算!K55="",$AJ41&lt;&gt;""),AF40,IF(AND(地價差額試算!K55&lt;&gt;"",$AJ41&lt;&gt;""),地價差額試算!K55,""))</f>
        <v/>
      </c>
      <c r="AG41" s="344" t="str">
        <f>IF(AND(地價差額試算!L55="",$AJ41&lt;&gt;""),AG40,IF(AND(地價差額試算!L55&lt;&gt;"",$AJ41&lt;&gt;""),地價差額試算!L55,""))</f>
        <v/>
      </c>
      <c r="AH41" s="344" t="str">
        <f>IF(AND(地價差額試算!M55="",$AJ41&lt;&gt;""),AH40,IF(AND(地價差額試算!M55&lt;&gt;"",$AJ41&lt;&gt;""),地價差額試算!M55,""))</f>
        <v/>
      </c>
      <c r="AI41" s="344" t="str">
        <f>IF(地價差額試算!N55&lt;&gt;"",地價差額試算!N55,"")</f>
        <v/>
      </c>
      <c r="AJ41" s="344" t="str">
        <f>IF(地價差額試算!O55&lt;&gt;"",地價差額試算!O55,"")</f>
        <v/>
      </c>
      <c r="AK41" s="344" t="str">
        <f>IF(地價差額試算!P55&lt;&gt;"",地價差額試算!P55,"")</f>
        <v/>
      </c>
      <c r="AL41" s="344" t="str">
        <f>IF(地價差額試算!Q55&lt;&gt;"",地價差額試算!Q55,"")</f>
        <v/>
      </c>
      <c r="AM41" s="344" t="str">
        <f t="shared" si="8"/>
        <v/>
      </c>
      <c r="AN41" s="344" t="str">
        <f t="shared" si="71"/>
        <v/>
      </c>
      <c r="AO41" s="344" t="str">
        <f t="shared" si="72"/>
        <v/>
      </c>
      <c r="AP41" s="17"/>
      <c r="AQ41" s="344" t="str">
        <f t="array" ref="AQ41">IFERROR(INDEX($AF$1:$AF$200,SMALL(IF($AF$2:$AF$201&lt;&gt;"",ROW($AF$2:$AF$201),9999),ROW(AQ40)),COLUMN(A:A)),"")</f>
        <v/>
      </c>
      <c r="AR41" s="344" t="str">
        <f t="array" ref="AR41">IFERROR(INDEX($AJ$1:$AJ$200,SMALL(IF($AJ$2:$AJ$201&lt;&gt;"",ROW($AJ$2:$AJ$201),9999),ROW(AQ40)),COLUMN(A:A)),"")</f>
        <v/>
      </c>
      <c r="AS41" s="344" t="str">
        <f t="array" ref="AS41">IFERROR(INDEX($AK$1:$AK$200,SMALL(IF($AK$2:$AK$201&lt;&gt;"",ROW($AK$2:$AK$201),9999),ROW(AS40)),COLUMN(A:A)),"")</f>
        <v/>
      </c>
      <c r="AT41" s="344" t="str">
        <f t="array" ref="AT41">IFERROR(INDEX($AL$1:$AL$200,SMALL(IF($AL$2:$AL$201&lt;&gt;"",ROW($AL$2:$AL$201),9999),ROW(AT40)),COLUMN(A:A)),"")</f>
        <v/>
      </c>
      <c r="AU41" s="17"/>
      <c r="AV41" s="344" t="str">
        <f t="array" ref="AV41:AW41">IFERROR((INDEX(AQ$1:AT$201,SMALL(IF(MATCH($AQ$2:$AQ$201&amp;$AT$2:$AT$201,$AQ$2:$AQ$201&amp;$AT$2:$AT$201, )=ROW($AQ$1:$AT$200),ROW($AQ$2:$AT$201),4^8),ROW(AV40)),{1,4})&amp;""),"")</f>
        <v/>
      </c>
      <c r="AW41" s="344" t="str">
        <v/>
      </c>
      <c r="AX41" s="17"/>
      <c r="AY41" s="17" t="str">
        <f t="array" ref="AY41">T(INDEX(AV:AV,MIN(IF(COUNTIF(AY$1:AY40,$AV$2:$AV$201),4^8,ROW($AV$2:$AV$201)))))</f>
        <v/>
      </c>
      <c r="AZ41" s="17" t="str">
        <f t="shared" ref="AZ41:BI41" ca="1" si="87">IFERROR(OFFSET($AW$1,SUMPRODUCT(SMALL(($AV$2:$AV$201=AZ$1)*ROW($AV$2:$AV$201),ROW(36:36)+COUNTA($AV$2:$AV$201)-SUM(1*($AV$2:$AV$201=AZ$1))))-1,),"")</f>
        <v/>
      </c>
      <c r="BA41" s="17" t="str">
        <f t="shared" ca="1" si="87"/>
        <v/>
      </c>
      <c r="BB41" s="17" t="str">
        <f t="shared" ca="1" si="87"/>
        <v/>
      </c>
      <c r="BC41" s="17" t="str">
        <f t="shared" ca="1" si="87"/>
        <v/>
      </c>
      <c r="BD41" s="17" t="str">
        <f t="shared" ca="1" si="87"/>
        <v/>
      </c>
      <c r="BE41" s="17" t="str">
        <f t="shared" ca="1" si="87"/>
        <v/>
      </c>
      <c r="BF41" s="17" t="str">
        <f t="shared" ca="1" si="87"/>
        <v/>
      </c>
      <c r="BG41" s="17" t="str">
        <f t="shared" ca="1" si="87"/>
        <v/>
      </c>
      <c r="BH41" s="17" t="str">
        <f t="shared" ca="1" si="87"/>
        <v/>
      </c>
      <c r="BI41" s="17" t="str">
        <f t="shared" ca="1" si="87"/>
        <v/>
      </c>
      <c r="BJ41" s="17"/>
      <c r="BK41" s="18" t="str">
        <f t="array" ref="BK41">IFERROR(INDEX($E$1:$E$200,SMALL(IF($E$2:$E$201&lt;&gt;"",ROW($E$2:$E$201),9999),ROW($A40)),COLUMN(A:A)),"")</f>
        <v/>
      </c>
      <c r="BL41" s="18" t="str">
        <f t="array" ref="BL41">IFERROR(INDEX($AJ$1:$AJ$200,SMALL(IF($AJ$2:$AJ$201&lt;&gt;"",ROW($AJ$2:$AJ$201),9999),ROW(A40)),COLUMN(A:A)),"")</f>
        <v/>
      </c>
      <c r="BM41" s="18" t="str">
        <f t="array" ref="BM41">T(INDEX($BK:$BK,MIN(IF(COUNTIF(BM$1:BM40,$BK$2:$BK$201),4^8,ROW($BK$2:$BK$201)))))</f>
        <v/>
      </c>
      <c r="BN41" s="18" t="str">
        <f t="array" ref="BN41">T(INDEX($BL:$BL,MIN(IF(COUNTIF(BN$1:BN40,$BL$2:$BL$201),4^8,ROW($BL$2:$BL$201)))))</f>
        <v/>
      </c>
      <c r="BO41" s="18" t="str">
        <f t="array" aca="1" ref="BO41" ca="1">IF(ROW(BO40)&gt;(COUNTA($BM$2:$BN$201)-COUNTIF($BM$2:$BN$201,"")),"",INDIRECT(TEXT(RIGHT(SMALL(IF($BM$2:$BN$501&lt;&gt;"",COLUMN($BM$2:$BN$501)*10001+ROW($BM$2:$BN$501)*100,999999),ROW(BO40)),4),"!R00!C00"),))</f>
        <v/>
      </c>
      <c r="BP41" s="18" t="str">
        <f t="array" aca="1" ref="BP41" ca="1">T(INDEX($BO:$BO,MIN(IF(COUNTIF(BP$1:BP40,$BO$2:$BO$201),4^8,ROW($BO$2:$BO$201)))))</f>
        <v/>
      </c>
    </row>
    <row r="42" spans="1:68">
      <c r="A42" s="344" t="str">
        <f>IF(AND(地價差額試算!A56="",$E42&lt;&gt;""),A41,IF(AND(地價差額試算!A56&lt;&gt;"",$E42&lt;&gt;""),地價差額試算!A56,""))</f>
        <v/>
      </c>
      <c r="B42" s="344" t="str">
        <f>IF(AND(地價差額試算!B56="",$E42&lt;&gt;""),B41,IF(AND(地價差額試算!B56&lt;&gt;"",$E42&lt;&gt;""),地價差額試算!B56,""))</f>
        <v/>
      </c>
      <c r="C42" s="344" t="str">
        <f>IF(AND(地價差額試算!C56="",$E42&lt;&gt;""),C41,IF(AND(地價差額試算!C56&lt;&gt;"",$E42&lt;&gt;""),地價差額試算!C56,""))</f>
        <v/>
      </c>
      <c r="D42" s="344" t="str">
        <f>IF(地價差額試算!D56&lt;&gt;"",地價差額試算!D56,"")</f>
        <v/>
      </c>
      <c r="E42" s="344" t="str">
        <f>IF(地價差額試算!E56&lt;&gt;"",地價差額試算!E56,"")</f>
        <v/>
      </c>
      <c r="F42" s="344" t="str">
        <f>IF(地價差額試算!F56&lt;&gt;"",地價差額試算!F56,"")</f>
        <v/>
      </c>
      <c r="G42" s="344" t="str">
        <f>IF(地價差額試算!G56&lt;&gt;"",地價差額試算!G56,"")</f>
        <v/>
      </c>
      <c r="H42" s="344" t="str">
        <f t="shared" si="6"/>
        <v/>
      </c>
      <c r="I42" s="344" t="str">
        <f t="shared" si="68"/>
        <v/>
      </c>
      <c r="J42" s="344" t="str">
        <f t="shared" si="69"/>
        <v/>
      </c>
      <c r="K42" s="17"/>
      <c r="L42" s="344" t="str">
        <f t="array" ref="L42">IFERROR(INDEX($A$1:$A$200,SMALL(IF($A$2:$A$201&lt;&gt;"",ROW($A$2:$A$201),9999),ROW(L41)),COLUMN(A:A)),"")</f>
        <v/>
      </c>
      <c r="M42" s="344" t="str">
        <f t="array" ref="M42">IFERROR(INDEX($E$1:$E$200,SMALL(IF($E$2:$E$201&lt;&gt;"",ROW($E$2:$E$201),9999),ROW(M41)),COLUMN(A:A)),"")</f>
        <v/>
      </c>
      <c r="N42" s="344" t="str">
        <f t="array" ref="N42">IFERROR(INDEX($F$1:$F$200,SMALL(IF($F$2:$F$201&lt;&gt;"",ROW($F$2:$F$201),9999),ROW(N41)),COLUMN(A:A)),"")</f>
        <v/>
      </c>
      <c r="O42" s="344" t="str">
        <f t="array" ref="O42">IFERROR(INDEX($G$1:$G$200,SMALL(IF($G$2:$G$201&lt;&gt;"",ROW($G$2:$G$201),9999),ROW(O41)),COLUMN(A:A)),"")</f>
        <v/>
      </c>
      <c r="P42" s="17"/>
      <c r="Q42" s="344" t="str">
        <f t="array" ref="Q42:R42">IFERROR((INDEX(L$1:O$201,SMALL(IF(MATCH($L$2:$L$201&amp;$O$2:$O$201,$L$2:$L$201&amp;$O$2:$O$201, )=ROW($L$1:$O$200),ROW($L$2:$O$201),4^8),ROW(A41)),{1,4})&amp;""),"")</f>
        <v/>
      </c>
      <c r="R42" s="344" t="str">
        <v/>
      </c>
      <c r="S42" s="17"/>
      <c r="T42" s="17" t="str">
        <f t="array" ref="T42">T(INDEX(Q:Q,MIN(IF(COUNTIF(T$1:T41,$Q$2:$Q$201),4^8,ROW($Q$2:$Q$201)))))</f>
        <v/>
      </c>
      <c r="U42" s="17" t="str">
        <f t="shared" ref="U42:AD42" ca="1" si="88">IFERROR(OFFSET($R$1,SUMPRODUCT(SMALL(($Q$2:$Q$201=U$1)*ROW($Q$2:$Q$201),ROW(37:37)+COUNTA($Q$2:$Q$201)-SUM(1*($Q$2:$Q$201=U$1))))-1,),"")</f>
        <v/>
      </c>
      <c r="V42" s="17" t="str">
        <f t="shared" ca="1" si="88"/>
        <v/>
      </c>
      <c r="W42" s="17" t="str">
        <f t="shared" ca="1" si="88"/>
        <v/>
      </c>
      <c r="X42" s="17" t="str">
        <f t="shared" ca="1" si="88"/>
        <v/>
      </c>
      <c r="Y42" s="17" t="str">
        <f t="shared" ca="1" si="88"/>
        <v/>
      </c>
      <c r="Z42" s="17" t="str">
        <f t="shared" ca="1" si="88"/>
        <v/>
      </c>
      <c r="AA42" s="17" t="str">
        <f t="shared" ca="1" si="88"/>
        <v/>
      </c>
      <c r="AB42" s="17" t="str">
        <f t="shared" ca="1" si="88"/>
        <v/>
      </c>
      <c r="AC42" s="17" t="str">
        <f t="shared" ca="1" si="88"/>
        <v/>
      </c>
      <c r="AD42" s="17" t="str">
        <f t="shared" ca="1" si="88"/>
        <v/>
      </c>
      <c r="AE42" s="17"/>
      <c r="AF42" s="344" t="str">
        <f>IF(AND(地價差額試算!K56="",$AJ42&lt;&gt;""),AF41,IF(AND(地價差額試算!K56&lt;&gt;"",$AJ42&lt;&gt;""),地價差額試算!K56,""))</f>
        <v/>
      </c>
      <c r="AG42" s="344" t="str">
        <f>IF(AND(地價差額試算!L56="",$AJ42&lt;&gt;""),AG41,IF(AND(地價差額試算!L56&lt;&gt;"",$AJ42&lt;&gt;""),地價差額試算!L56,""))</f>
        <v/>
      </c>
      <c r="AH42" s="344" t="str">
        <f>IF(AND(地價差額試算!M56="",$AJ42&lt;&gt;""),AH41,IF(AND(地價差額試算!M56&lt;&gt;"",$AJ42&lt;&gt;""),地價差額試算!M56,""))</f>
        <v/>
      </c>
      <c r="AI42" s="344" t="str">
        <f>IF(地價差額試算!N56&lt;&gt;"",地價差額試算!N56,"")</f>
        <v/>
      </c>
      <c r="AJ42" s="344" t="str">
        <f>IF(地價差額試算!O56&lt;&gt;"",地價差額試算!O56,"")</f>
        <v/>
      </c>
      <c r="AK42" s="344" t="str">
        <f>IF(地價差額試算!P56&lt;&gt;"",地價差額試算!P56,"")</f>
        <v/>
      </c>
      <c r="AL42" s="344" t="str">
        <f>IF(地價差額試算!Q56&lt;&gt;"",地價差額試算!Q56,"")</f>
        <v/>
      </c>
      <c r="AM42" s="344" t="str">
        <f t="shared" si="8"/>
        <v/>
      </c>
      <c r="AN42" s="344" t="str">
        <f t="shared" si="71"/>
        <v/>
      </c>
      <c r="AO42" s="344" t="str">
        <f t="shared" si="72"/>
        <v/>
      </c>
      <c r="AP42" s="17"/>
      <c r="AQ42" s="344" t="str">
        <f t="array" ref="AQ42">IFERROR(INDEX($AF$1:$AF$200,SMALL(IF($AF$2:$AF$201&lt;&gt;"",ROW($AF$2:$AF$201),9999),ROW(AQ41)),COLUMN(A:A)),"")</f>
        <v/>
      </c>
      <c r="AR42" s="344" t="str">
        <f t="array" ref="AR42">IFERROR(INDEX($AJ$1:$AJ$200,SMALL(IF($AJ$2:$AJ$201&lt;&gt;"",ROW($AJ$2:$AJ$201),9999),ROW(AQ41)),COLUMN(A:A)),"")</f>
        <v/>
      </c>
      <c r="AS42" s="344" t="str">
        <f t="array" ref="AS42">IFERROR(INDEX($AK$1:$AK$200,SMALL(IF($AK$2:$AK$201&lt;&gt;"",ROW($AK$2:$AK$201),9999),ROW(AS41)),COLUMN(A:A)),"")</f>
        <v/>
      </c>
      <c r="AT42" s="344" t="str">
        <f t="array" ref="AT42">IFERROR(INDEX($AL$1:$AL$200,SMALL(IF($AL$2:$AL$201&lt;&gt;"",ROW($AL$2:$AL$201),9999),ROW(AT41)),COLUMN(A:A)),"")</f>
        <v/>
      </c>
      <c r="AU42" s="17"/>
      <c r="AV42" s="344" t="str">
        <f t="array" ref="AV42:AW42">IFERROR((INDEX(AQ$1:AT$201,SMALL(IF(MATCH($AQ$2:$AQ$201&amp;$AT$2:$AT$201,$AQ$2:$AQ$201&amp;$AT$2:$AT$201, )=ROW($AQ$1:$AT$200),ROW($AQ$2:$AT$201),4^8),ROW(AV41)),{1,4})&amp;""),"")</f>
        <v/>
      </c>
      <c r="AW42" s="344" t="str">
        <v/>
      </c>
      <c r="AX42" s="17"/>
      <c r="AY42" s="17" t="str">
        <f t="array" ref="AY42">T(INDEX(AV:AV,MIN(IF(COUNTIF(AY$1:AY41,$AV$2:$AV$201),4^8,ROW($AV$2:$AV$201)))))</f>
        <v/>
      </c>
      <c r="AZ42" s="17" t="str">
        <f t="shared" ref="AZ42:BI42" ca="1" si="89">IFERROR(OFFSET($AW$1,SUMPRODUCT(SMALL(($AV$2:$AV$201=AZ$1)*ROW($AV$2:$AV$201),ROW(37:37)+COUNTA($AV$2:$AV$201)-SUM(1*($AV$2:$AV$201=AZ$1))))-1,),"")</f>
        <v/>
      </c>
      <c r="BA42" s="17" t="str">
        <f t="shared" ca="1" si="89"/>
        <v/>
      </c>
      <c r="BB42" s="17" t="str">
        <f t="shared" ca="1" si="89"/>
        <v/>
      </c>
      <c r="BC42" s="17" t="str">
        <f t="shared" ca="1" si="89"/>
        <v/>
      </c>
      <c r="BD42" s="17" t="str">
        <f t="shared" ca="1" si="89"/>
        <v/>
      </c>
      <c r="BE42" s="17" t="str">
        <f t="shared" ca="1" si="89"/>
        <v/>
      </c>
      <c r="BF42" s="17" t="str">
        <f t="shared" ca="1" si="89"/>
        <v/>
      </c>
      <c r="BG42" s="17" t="str">
        <f t="shared" ca="1" si="89"/>
        <v/>
      </c>
      <c r="BH42" s="17" t="str">
        <f t="shared" ca="1" si="89"/>
        <v/>
      </c>
      <c r="BI42" s="17" t="str">
        <f t="shared" ca="1" si="89"/>
        <v/>
      </c>
      <c r="BJ42" s="17"/>
      <c r="BK42" s="18" t="str">
        <f t="array" ref="BK42">IFERROR(INDEX($E$1:$E$200,SMALL(IF($E$2:$E$201&lt;&gt;"",ROW($E$2:$E$201),9999),ROW($A41)),COLUMN(A:A)),"")</f>
        <v/>
      </c>
      <c r="BL42" s="18" t="str">
        <f t="array" ref="BL42">IFERROR(INDEX($AJ$1:$AJ$200,SMALL(IF($AJ$2:$AJ$201&lt;&gt;"",ROW($AJ$2:$AJ$201),9999),ROW(A41)),COLUMN(A:A)),"")</f>
        <v/>
      </c>
      <c r="BM42" s="18" t="str">
        <f t="array" ref="BM42">T(INDEX($BK:$BK,MIN(IF(COUNTIF(BM$1:BM41,$BK$2:$BK$201),4^8,ROW($BK$2:$BK$201)))))</f>
        <v/>
      </c>
      <c r="BN42" s="18" t="str">
        <f t="array" ref="BN42">T(INDEX($BL:$BL,MIN(IF(COUNTIF(BN$1:BN41,$BL$2:$BL$201),4^8,ROW($BL$2:$BL$201)))))</f>
        <v/>
      </c>
      <c r="BO42" s="18" t="str">
        <f t="array" aca="1" ref="BO42" ca="1">IF(ROW(BO41)&gt;(COUNTA($BM$2:$BN$201)-COUNTIF($BM$2:$BN$201,"")),"",INDIRECT(TEXT(RIGHT(SMALL(IF($BM$2:$BN$501&lt;&gt;"",COLUMN($BM$2:$BN$501)*10001+ROW($BM$2:$BN$501)*100,999999),ROW(BO41)),4),"!R00!C00"),))</f>
        <v/>
      </c>
      <c r="BP42" s="18" t="str">
        <f t="array" aca="1" ref="BP42" ca="1">T(INDEX($BO:$BO,MIN(IF(COUNTIF(BP$1:BP41,$BO$2:$BO$201),4^8,ROW($BO$2:$BO$201)))))</f>
        <v/>
      </c>
    </row>
    <row r="43" spans="1:68">
      <c r="A43" s="344" t="str">
        <f>IF(AND(地價差額試算!A57="",$E43&lt;&gt;""),A42,IF(AND(地價差額試算!A57&lt;&gt;"",$E43&lt;&gt;""),地價差額試算!A57,""))</f>
        <v/>
      </c>
      <c r="B43" s="344" t="str">
        <f>IF(AND(地價差額試算!B57="",$E43&lt;&gt;""),B42,IF(AND(地價差額試算!B57&lt;&gt;"",$E43&lt;&gt;""),地價差額試算!B57,""))</f>
        <v/>
      </c>
      <c r="C43" s="344" t="str">
        <f>IF(AND(地價差額試算!C57="",$E43&lt;&gt;""),C42,IF(AND(地價差額試算!C57&lt;&gt;"",$E43&lt;&gt;""),地價差額試算!C57,""))</f>
        <v/>
      </c>
      <c r="D43" s="344" t="str">
        <f>IF(地價差額試算!D57&lt;&gt;"",地價差額試算!D57,"")</f>
        <v/>
      </c>
      <c r="E43" s="344" t="str">
        <f>IF(地價差額試算!E57&lt;&gt;"",地價差額試算!E57,"")</f>
        <v/>
      </c>
      <c r="F43" s="344" t="str">
        <f>IF(地價差額試算!F57&lt;&gt;"",地價差額試算!F57,"")</f>
        <v/>
      </c>
      <c r="G43" s="344" t="str">
        <f>IF(地價差額試算!G57&lt;&gt;"",地價差額試算!G57,"")</f>
        <v/>
      </c>
      <c r="H43" s="344" t="str">
        <f t="shared" si="6"/>
        <v/>
      </c>
      <c r="I43" s="344" t="str">
        <f t="shared" si="68"/>
        <v/>
      </c>
      <c r="J43" s="344" t="str">
        <f t="shared" si="69"/>
        <v/>
      </c>
      <c r="K43" s="17"/>
      <c r="L43" s="344" t="str">
        <f t="array" ref="L43">IFERROR(INDEX($A$1:$A$200,SMALL(IF($A$2:$A$201&lt;&gt;"",ROW($A$2:$A$201),9999),ROW(L42)),COLUMN(A:A)),"")</f>
        <v/>
      </c>
      <c r="M43" s="344" t="str">
        <f t="array" ref="M43">IFERROR(INDEX($E$1:$E$200,SMALL(IF($E$2:$E$201&lt;&gt;"",ROW($E$2:$E$201),9999),ROW(M42)),COLUMN(A:A)),"")</f>
        <v/>
      </c>
      <c r="N43" s="344" t="str">
        <f t="array" ref="N43">IFERROR(INDEX($F$1:$F$200,SMALL(IF($F$2:$F$201&lt;&gt;"",ROW($F$2:$F$201),9999),ROW(N42)),COLUMN(A:A)),"")</f>
        <v/>
      </c>
      <c r="O43" s="344" t="str">
        <f t="array" ref="O43">IFERROR(INDEX($G$1:$G$200,SMALL(IF($G$2:$G$201&lt;&gt;"",ROW($G$2:$G$201),9999),ROW(O42)),COLUMN(A:A)),"")</f>
        <v/>
      </c>
      <c r="P43" s="17"/>
      <c r="Q43" s="344" t="str">
        <f t="array" ref="Q43:R43">IFERROR((INDEX(L$1:O$201,SMALL(IF(MATCH($L$2:$L$201&amp;$O$2:$O$201,$L$2:$L$201&amp;$O$2:$O$201, )=ROW($L$1:$O$200),ROW($L$2:$O$201),4^8),ROW(A42)),{1,4})&amp;""),"")</f>
        <v/>
      </c>
      <c r="R43" s="344" t="str">
        <v/>
      </c>
      <c r="S43" s="17"/>
      <c r="T43" s="17" t="str">
        <f t="array" ref="T43">T(INDEX(Q:Q,MIN(IF(COUNTIF(T$1:T42,$Q$2:$Q$201),4^8,ROW($Q$2:$Q$201)))))</f>
        <v/>
      </c>
      <c r="U43" s="17" t="str">
        <f t="shared" ref="U43:AD43" ca="1" si="90">IFERROR(OFFSET($R$1,SUMPRODUCT(SMALL(($Q$2:$Q$201=U$1)*ROW($Q$2:$Q$201),ROW(38:38)+COUNTA($Q$2:$Q$201)-SUM(1*($Q$2:$Q$201=U$1))))-1,),"")</f>
        <v/>
      </c>
      <c r="V43" s="17" t="str">
        <f t="shared" ca="1" si="90"/>
        <v/>
      </c>
      <c r="W43" s="17" t="str">
        <f t="shared" ca="1" si="90"/>
        <v/>
      </c>
      <c r="X43" s="17" t="str">
        <f t="shared" ca="1" si="90"/>
        <v/>
      </c>
      <c r="Y43" s="17" t="str">
        <f t="shared" ca="1" si="90"/>
        <v/>
      </c>
      <c r="Z43" s="17" t="str">
        <f t="shared" ca="1" si="90"/>
        <v/>
      </c>
      <c r="AA43" s="17" t="str">
        <f t="shared" ca="1" si="90"/>
        <v/>
      </c>
      <c r="AB43" s="17" t="str">
        <f t="shared" ca="1" si="90"/>
        <v/>
      </c>
      <c r="AC43" s="17" t="str">
        <f t="shared" ca="1" si="90"/>
        <v/>
      </c>
      <c r="AD43" s="17" t="str">
        <f t="shared" ca="1" si="90"/>
        <v/>
      </c>
      <c r="AE43" s="17"/>
      <c r="AF43" s="344" t="str">
        <f>IF(AND(地價差額試算!K57="",$AJ43&lt;&gt;""),AF42,IF(AND(地價差額試算!K57&lt;&gt;"",$AJ43&lt;&gt;""),地價差額試算!K57,""))</f>
        <v/>
      </c>
      <c r="AG43" s="344" t="str">
        <f>IF(AND(地價差額試算!L57="",$AJ43&lt;&gt;""),AG42,IF(AND(地價差額試算!L57&lt;&gt;"",$AJ43&lt;&gt;""),地價差額試算!L57,""))</f>
        <v/>
      </c>
      <c r="AH43" s="344" t="str">
        <f>IF(AND(地價差額試算!M57="",$AJ43&lt;&gt;""),AH42,IF(AND(地價差額試算!M57&lt;&gt;"",$AJ43&lt;&gt;""),地價差額試算!M57,""))</f>
        <v/>
      </c>
      <c r="AI43" s="344" t="str">
        <f>IF(地價差額試算!N57&lt;&gt;"",地價差額試算!N57,"")</f>
        <v/>
      </c>
      <c r="AJ43" s="344" t="str">
        <f>IF(地價差額試算!O57&lt;&gt;"",地價差額試算!O57,"")</f>
        <v/>
      </c>
      <c r="AK43" s="344" t="str">
        <f>IF(地價差額試算!P57&lt;&gt;"",地價差額試算!P57,"")</f>
        <v/>
      </c>
      <c r="AL43" s="344" t="str">
        <f>IF(地價差額試算!Q57&lt;&gt;"",地價差額試算!Q57,"")</f>
        <v/>
      </c>
      <c r="AM43" s="344" t="str">
        <f t="shared" si="8"/>
        <v/>
      </c>
      <c r="AN43" s="344" t="str">
        <f t="shared" si="71"/>
        <v/>
      </c>
      <c r="AO43" s="344" t="str">
        <f t="shared" si="72"/>
        <v/>
      </c>
      <c r="AP43" s="17"/>
      <c r="AQ43" s="344" t="str">
        <f t="array" ref="AQ43">IFERROR(INDEX($AF$1:$AF$200,SMALL(IF($AF$2:$AF$201&lt;&gt;"",ROW($AF$2:$AF$201),9999),ROW(AQ42)),COLUMN(A:A)),"")</f>
        <v/>
      </c>
      <c r="AR43" s="344" t="str">
        <f t="array" ref="AR43">IFERROR(INDEX($AJ$1:$AJ$200,SMALL(IF($AJ$2:$AJ$201&lt;&gt;"",ROW($AJ$2:$AJ$201),9999),ROW(AQ42)),COLUMN(A:A)),"")</f>
        <v/>
      </c>
      <c r="AS43" s="344" t="str">
        <f t="array" ref="AS43">IFERROR(INDEX($AK$1:$AK$200,SMALL(IF($AK$2:$AK$201&lt;&gt;"",ROW($AK$2:$AK$201),9999),ROW(AS42)),COLUMN(A:A)),"")</f>
        <v/>
      </c>
      <c r="AT43" s="344" t="str">
        <f t="array" ref="AT43">IFERROR(INDEX($AL$1:$AL$200,SMALL(IF($AL$2:$AL$201&lt;&gt;"",ROW($AL$2:$AL$201),9999),ROW(AT42)),COLUMN(A:A)),"")</f>
        <v/>
      </c>
      <c r="AU43" s="17"/>
      <c r="AV43" s="344" t="str">
        <f t="array" ref="AV43:AW43">IFERROR((INDEX(AQ$1:AT$201,SMALL(IF(MATCH($AQ$2:$AQ$201&amp;$AT$2:$AT$201,$AQ$2:$AQ$201&amp;$AT$2:$AT$201, )=ROW($AQ$1:$AT$200),ROW($AQ$2:$AT$201),4^8),ROW(AV42)),{1,4})&amp;""),"")</f>
        <v/>
      </c>
      <c r="AW43" s="344" t="str">
        <v/>
      </c>
      <c r="AX43" s="17"/>
      <c r="AY43" s="17" t="str">
        <f t="array" ref="AY43">T(INDEX(AV:AV,MIN(IF(COUNTIF(AY$1:AY42,$AV$2:$AV$201),4^8,ROW($AV$2:$AV$201)))))</f>
        <v/>
      </c>
      <c r="AZ43" s="17" t="str">
        <f t="shared" ref="AZ43:BI43" ca="1" si="91">IFERROR(OFFSET($AW$1,SUMPRODUCT(SMALL(($AV$2:$AV$201=AZ$1)*ROW($AV$2:$AV$201),ROW(38:38)+COUNTA($AV$2:$AV$201)-SUM(1*($AV$2:$AV$201=AZ$1))))-1,),"")</f>
        <v/>
      </c>
      <c r="BA43" s="17" t="str">
        <f t="shared" ca="1" si="91"/>
        <v/>
      </c>
      <c r="BB43" s="17" t="str">
        <f t="shared" ca="1" si="91"/>
        <v/>
      </c>
      <c r="BC43" s="17" t="str">
        <f t="shared" ca="1" si="91"/>
        <v/>
      </c>
      <c r="BD43" s="17" t="str">
        <f t="shared" ca="1" si="91"/>
        <v/>
      </c>
      <c r="BE43" s="17" t="str">
        <f t="shared" ca="1" si="91"/>
        <v/>
      </c>
      <c r="BF43" s="17" t="str">
        <f t="shared" ca="1" si="91"/>
        <v/>
      </c>
      <c r="BG43" s="17" t="str">
        <f t="shared" ca="1" si="91"/>
        <v/>
      </c>
      <c r="BH43" s="17" t="str">
        <f t="shared" ca="1" si="91"/>
        <v/>
      </c>
      <c r="BI43" s="17" t="str">
        <f t="shared" ca="1" si="91"/>
        <v/>
      </c>
      <c r="BJ43" s="17"/>
      <c r="BK43" s="18" t="str">
        <f t="array" ref="BK43">IFERROR(INDEX($E$1:$E$200,SMALL(IF($E$2:$E$201&lt;&gt;"",ROW($E$2:$E$201),9999),ROW($A42)),COLUMN(A:A)),"")</f>
        <v/>
      </c>
      <c r="BL43" s="18" t="str">
        <f t="array" ref="BL43">IFERROR(INDEX($AJ$1:$AJ$200,SMALL(IF($AJ$2:$AJ$201&lt;&gt;"",ROW($AJ$2:$AJ$201),9999),ROW(A42)),COLUMN(A:A)),"")</f>
        <v/>
      </c>
      <c r="BM43" s="18" t="str">
        <f t="array" ref="BM43">T(INDEX($BK:$BK,MIN(IF(COUNTIF(BM$1:BM42,$BK$2:$BK$201),4^8,ROW($BK$2:$BK$201)))))</f>
        <v/>
      </c>
      <c r="BN43" s="18" t="str">
        <f t="array" ref="BN43">T(INDEX($BL:$BL,MIN(IF(COUNTIF(BN$1:BN42,$BL$2:$BL$201),4^8,ROW($BL$2:$BL$201)))))</f>
        <v/>
      </c>
      <c r="BO43" s="18" t="str">
        <f t="array" aca="1" ref="BO43" ca="1">IF(ROW(BO42)&gt;(COUNTA($BM$2:$BN$201)-COUNTIF($BM$2:$BN$201,"")),"",INDIRECT(TEXT(RIGHT(SMALL(IF($BM$2:$BN$501&lt;&gt;"",COLUMN($BM$2:$BN$501)*10001+ROW($BM$2:$BN$501)*100,999999),ROW(BO42)),4),"!R00!C00"),))</f>
        <v/>
      </c>
      <c r="BP43" s="18" t="str">
        <f t="array" aca="1" ref="BP43" ca="1">T(INDEX($BO:$BO,MIN(IF(COUNTIF(BP$1:BP42,$BO$2:$BO$201),4^8,ROW($BO$2:$BO$201)))))</f>
        <v/>
      </c>
    </row>
    <row r="44" spans="1:68">
      <c r="A44" s="344" t="str">
        <f>IF(AND(地價差額試算!A58="",$E44&lt;&gt;""),A43,IF(AND(地價差額試算!A58&lt;&gt;"",$E44&lt;&gt;""),地價差額試算!A58,""))</f>
        <v/>
      </c>
      <c r="B44" s="344" t="str">
        <f>IF(AND(地價差額試算!B58="",$E44&lt;&gt;""),B43,IF(AND(地價差額試算!B58&lt;&gt;"",$E44&lt;&gt;""),地價差額試算!B58,""))</f>
        <v/>
      </c>
      <c r="C44" s="344" t="str">
        <f>IF(AND(地價差額試算!C58="",$E44&lt;&gt;""),C43,IF(AND(地價差額試算!C58&lt;&gt;"",$E44&lt;&gt;""),地價差額試算!C58,""))</f>
        <v/>
      </c>
      <c r="D44" s="344" t="str">
        <f>IF(地價差額試算!D58&lt;&gt;"",地價差額試算!D58,"")</f>
        <v/>
      </c>
      <c r="E44" s="344" t="str">
        <f>IF(地價差額試算!E58&lt;&gt;"",地價差額試算!E58,"")</f>
        <v/>
      </c>
      <c r="F44" s="344" t="str">
        <f>IF(地價差額試算!F58&lt;&gt;"",地價差額試算!F58,"")</f>
        <v/>
      </c>
      <c r="G44" s="344" t="str">
        <f>IF(地價差額試算!G58&lt;&gt;"",地價差額試算!G58,"")</f>
        <v/>
      </c>
      <c r="H44" s="344" t="str">
        <f t="shared" si="6"/>
        <v/>
      </c>
      <c r="I44" s="344" t="str">
        <f t="shared" si="68"/>
        <v/>
      </c>
      <c r="J44" s="344" t="str">
        <f t="shared" si="69"/>
        <v/>
      </c>
      <c r="K44" s="17"/>
      <c r="L44" s="344" t="str">
        <f t="array" ref="L44">IFERROR(INDEX($A$1:$A$200,SMALL(IF($A$2:$A$201&lt;&gt;"",ROW($A$2:$A$201),9999),ROW(L43)),COLUMN(A:A)),"")</f>
        <v/>
      </c>
      <c r="M44" s="344" t="str">
        <f t="array" ref="M44">IFERROR(INDEX($E$1:$E$200,SMALL(IF($E$2:$E$201&lt;&gt;"",ROW($E$2:$E$201),9999),ROW(M43)),COLUMN(A:A)),"")</f>
        <v/>
      </c>
      <c r="N44" s="344" t="str">
        <f t="array" ref="N44">IFERROR(INDEX($F$1:$F$200,SMALL(IF($F$2:$F$201&lt;&gt;"",ROW($F$2:$F$201),9999),ROW(N43)),COLUMN(A:A)),"")</f>
        <v/>
      </c>
      <c r="O44" s="344" t="str">
        <f t="array" ref="O44">IFERROR(INDEX($G$1:$G$200,SMALL(IF($G$2:$G$201&lt;&gt;"",ROW($G$2:$G$201),9999),ROW(O43)),COLUMN(A:A)),"")</f>
        <v/>
      </c>
      <c r="P44" s="17"/>
      <c r="Q44" s="344" t="str">
        <f t="array" ref="Q44:R44">IFERROR((INDEX(L$1:O$201,SMALL(IF(MATCH($L$2:$L$201&amp;$O$2:$O$201,$L$2:$L$201&amp;$O$2:$O$201, )=ROW($L$1:$O$200),ROW($L$2:$O$201),4^8),ROW(A43)),{1,4})&amp;""),"")</f>
        <v/>
      </c>
      <c r="R44" s="344" t="str">
        <v/>
      </c>
      <c r="S44" s="17"/>
      <c r="T44" s="17" t="str">
        <f t="array" ref="T44">T(INDEX(Q:Q,MIN(IF(COUNTIF(T$1:T43,$Q$2:$Q$201),4^8,ROW($Q$2:$Q$201)))))</f>
        <v/>
      </c>
      <c r="U44" s="17" t="str">
        <f t="shared" ref="U44:AD44" ca="1" si="92">IFERROR(OFFSET($R$1,SUMPRODUCT(SMALL(($Q$2:$Q$201=U$1)*ROW($Q$2:$Q$201),ROW(39:39)+COUNTA($Q$2:$Q$201)-SUM(1*($Q$2:$Q$201=U$1))))-1,),"")</f>
        <v/>
      </c>
      <c r="V44" s="17" t="str">
        <f t="shared" ca="1" si="92"/>
        <v/>
      </c>
      <c r="W44" s="17" t="str">
        <f t="shared" ca="1" si="92"/>
        <v/>
      </c>
      <c r="X44" s="17" t="str">
        <f t="shared" ca="1" si="92"/>
        <v/>
      </c>
      <c r="Y44" s="17" t="str">
        <f t="shared" ca="1" si="92"/>
        <v/>
      </c>
      <c r="Z44" s="17" t="str">
        <f t="shared" ca="1" si="92"/>
        <v/>
      </c>
      <c r="AA44" s="17" t="str">
        <f t="shared" ca="1" si="92"/>
        <v/>
      </c>
      <c r="AB44" s="17" t="str">
        <f t="shared" ca="1" si="92"/>
        <v/>
      </c>
      <c r="AC44" s="17" t="str">
        <f t="shared" ca="1" si="92"/>
        <v/>
      </c>
      <c r="AD44" s="17" t="str">
        <f t="shared" ca="1" si="92"/>
        <v/>
      </c>
      <c r="AE44" s="17"/>
      <c r="AF44" s="344" t="str">
        <f>IF(AND(地價差額試算!K58="",$AJ44&lt;&gt;""),AF43,IF(AND(地價差額試算!K58&lt;&gt;"",$AJ44&lt;&gt;""),地價差額試算!K58,""))</f>
        <v/>
      </c>
      <c r="AG44" s="344" t="str">
        <f>IF(AND(地價差額試算!L58="",$AJ44&lt;&gt;""),AG43,IF(AND(地價差額試算!L58&lt;&gt;"",$AJ44&lt;&gt;""),地價差額試算!L58,""))</f>
        <v/>
      </c>
      <c r="AH44" s="344" t="str">
        <f>IF(AND(地價差額試算!M58="",$AJ44&lt;&gt;""),AH43,IF(AND(地價差額試算!M58&lt;&gt;"",$AJ44&lt;&gt;""),地價差額試算!M58,""))</f>
        <v/>
      </c>
      <c r="AI44" s="344" t="str">
        <f>IF(地價差額試算!N58&lt;&gt;"",地價差額試算!N58,"")</f>
        <v/>
      </c>
      <c r="AJ44" s="344" t="str">
        <f>IF(地價差額試算!O58&lt;&gt;"",地價差額試算!O58,"")</f>
        <v/>
      </c>
      <c r="AK44" s="344" t="str">
        <f>IF(地價差額試算!P58&lt;&gt;"",地價差額試算!P58,"")</f>
        <v/>
      </c>
      <c r="AL44" s="344" t="str">
        <f>IF(地價差額試算!Q58&lt;&gt;"",地價差額試算!Q58,"")</f>
        <v/>
      </c>
      <c r="AM44" s="344" t="str">
        <f t="shared" si="8"/>
        <v/>
      </c>
      <c r="AN44" s="344" t="str">
        <f t="shared" si="71"/>
        <v/>
      </c>
      <c r="AO44" s="344" t="str">
        <f t="shared" si="72"/>
        <v/>
      </c>
      <c r="AP44" s="17"/>
      <c r="AQ44" s="344" t="str">
        <f t="array" ref="AQ44">IFERROR(INDEX($AF$1:$AF$200,SMALL(IF($AF$2:$AF$201&lt;&gt;"",ROW($AF$2:$AF$201),9999),ROW(AQ43)),COLUMN(A:A)),"")</f>
        <v/>
      </c>
      <c r="AR44" s="344" t="str">
        <f t="array" ref="AR44">IFERROR(INDEX($AJ$1:$AJ$200,SMALL(IF($AJ$2:$AJ$201&lt;&gt;"",ROW($AJ$2:$AJ$201),9999),ROW(AQ43)),COLUMN(A:A)),"")</f>
        <v/>
      </c>
      <c r="AS44" s="344" t="str">
        <f t="array" ref="AS44">IFERROR(INDEX($AK$1:$AK$200,SMALL(IF($AK$2:$AK$201&lt;&gt;"",ROW($AK$2:$AK$201),9999),ROW(AS43)),COLUMN(A:A)),"")</f>
        <v/>
      </c>
      <c r="AT44" s="344" t="str">
        <f t="array" ref="AT44">IFERROR(INDEX($AL$1:$AL$200,SMALL(IF($AL$2:$AL$201&lt;&gt;"",ROW($AL$2:$AL$201),9999),ROW(AT43)),COLUMN(A:A)),"")</f>
        <v/>
      </c>
      <c r="AU44" s="17"/>
      <c r="AV44" s="344" t="str">
        <f t="array" ref="AV44:AW44">IFERROR((INDEX(AQ$1:AT$201,SMALL(IF(MATCH($AQ$2:$AQ$201&amp;$AT$2:$AT$201,$AQ$2:$AQ$201&amp;$AT$2:$AT$201, )=ROW($AQ$1:$AT$200),ROW($AQ$2:$AT$201),4^8),ROW(AV43)),{1,4})&amp;""),"")</f>
        <v/>
      </c>
      <c r="AW44" s="344" t="str">
        <v/>
      </c>
      <c r="AX44" s="17"/>
      <c r="AY44" s="17" t="str">
        <f t="array" ref="AY44">T(INDEX(AV:AV,MIN(IF(COUNTIF(AY$1:AY43,$AV$2:$AV$201),4^8,ROW($AV$2:$AV$201)))))</f>
        <v/>
      </c>
      <c r="AZ44" s="17" t="str">
        <f t="shared" ref="AZ44:BI44" ca="1" si="93">IFERROR(OFFSET($AW$1,SUMPRODUCT(SMALL(($AV$2:$AV$201=AZ$1)*ROW($AV$2:$AV$201),ROW(39:39)+COUNTA($AV$2:$AV$201)-SUM(1*($AV$2:$AV$201=AZ$1))))-1,),"")</f>
        <v/>
      </c>
      <c r="BA44" s="17" t="str">
        <f t="shared" ca="1" si="93"/>
        <v/>
      </c>
      <c r="BB44" s="17" t="str">
        <f t="shared" ca="1" si="93"/>
        <v/>
      </c>
      <c r="BC44" s="17" t="str">
        <f t="shared" ca="1" si="93"/>
        <v/>
      </c>
      <c r="BD44" s="17" t="str">
        <f t="shared" ca="1" si="93"/>
        <v/>
      </c>
      <c r="BE44" s="17" t="str">
        <f t="shared" ca="1" si="93"/>
        <v/>
      </c>
      <c r="BF44" s="17" t="str">
        <f t="shared" ca="1" si="93"/>
        <v/>
      </c>
      <c r="BG44" s="17" t="str">
        <f t="shared" ca="1" si="93"/>
        <v/>
      </c>
      <c r="BH44" s="17" t="str">
        <f t="shared" ca="1" si="93"/>
        <v/>
      </c>
      <c r="BI44" s="17" t="str">
        <f t="shared" ca="1" si="93"/>
        <v/>
      </c>
      <c r="BJ44" s="17"/>
      <c r="BK44" s="18" t="str">
        <f t="array" ref="BK44">IFERROR(INDEX($E$1:$E$200,SMALL(IF($E$2:$E$201&lt;&gt;"",ROW($E$2:$E$201),9999),ROW($A43)),COLUMN(A:A)),"")</f>
        <v/>
      </c>
      <c r="BL44" s="18" t="str">
        <f t="array" ref="BL44">IFERROR(INDEX($AJ$1:$AJ$200,SMALL(IF($AJ$2:$AJ$201&lt;&gt;"",ROW($AJ$2:$AJ$201),9999),ROW(A43)),COLUMN(A:A)),"")</f>
        <v/>
      </c>
      <c r="BM44" s="18" t="str">
        <f t="array" ref="BM44">T(INDEX($BK:$BK,MIN(IF(COUNTIF(BM$1:BM43,$BK$2:$BK$201),4^8,ROW($BK$2:$BK$201)))))</f>
        <v/>
      </c>
      <c r="BN44" s="18" t="str">
        <f t="array" ref="BN44">T(INDEX($BL:$BL,MIN(IF(COUNTIF(BN$1:BN43,$BL$2:$BL$201),4^8,ROW($BL$2:$BL$201)))))</f>
        <v/>
      </c>
      <c r="BO44" s="18" t="str">
        <f t="array" aca="1" ref="BO44" ca="1">IF(ROW(BO43)&gt;(COUNTA($BM$2:$BN$201)-COUNTIF($BM$2:$BN$201,"")),"",INDIRECT(TEXT(RIGHT(SMALL(IF($BM$2:$BN$501&lt;&gt;"",COLUMN($BM$2:$BN$501)*10001+ROW($BM$2:$BN$501)*100,999999),ROW(BO43)),4),"!R00!C00"),))</f>
        <v/>
      </c>
      <c r="BP44" s="18" t="str">
        <f t="array" aca="1" ref="BP44" ca="1">T(INDEX($BO:$BO,MIN(IF(COUNTIF(BP$1:BP43,$BO$2:$BO$201),4^8,ROW($BO$2:$BO$201)))))</f>
        <v/>
      </c>
    </row>
    <row r="45" spans="1:68">
      <c r="A45" s="344" t="str">
        <f>IF(AND(地價差額試算!A59="",$E45&lt;&gt;""),A44,IF(AND(地價差額試算!A59&lt;&gt;"",$E45&lt;&gt;""),地價差額試算!A59,""))</f>
        <v/>
      </c>
      <c r="B45" s="344" t="str">
        <f>IF(AND(地價差額試算!B59="",$E45&lt;&gt;""),B44,IF(AND(地價差額試算!B59&lt;&gt;"",$E45&lt;&gt;""),地價差額試算!B59,""))</f>
        <v/>
      </c>
      <c r="C45" s="344" t="str">
        <f>IF(AND(地價差額試算!C59="",$E45&lt;&gt;""),C44,IF(AND(地價差額試算!C59&lt;&gt;"",$E45&lt;&gt;""),地價差額試算!C59,""))</f>
        <v/>
      </c>
      <c r="D45" s="344" t="str">
        <f>IF(地價差額試算!D59&lt;&gt;"",地價差額試算!D59,"")</f>
        <v/>
      </c>
      <c r="E45" s="344" t="str">
        <f>IF(地價差額試算!E59&lt;&gt;"",地價差額試算!E59,"")</f>
        <v/>
      </c>
      <c r="F45" s="344" t="str">
        <f>IF(地價差額試算!F59&lt;&gt;"",地價差額試算!F59,"")</f>
        <v/>
      </c>
      <c r="G45" s="344" t="str">
        <f>IF(地價差額試算!G59&lt;&gt;"",地價差額試算!G59,"")</f>
        <v/>
      </c>
      <c r="H45" s="344" t="str">
        <f t="shared" si="6"/>
        <v/>
      </c>
      <c r="I45" s="344" t="str">
        <f t="shared" si="68"/>
        <v/>
      </c>
      <c r="J45" s="344" t="str">
        <f t="shared" si="69"/>
        <v/>
      </c>
      <c r="K45" s="17"/>
      <c r="L45" s="344" t="str">
        <f t="array" ref="L45">IFERROR(INDEX($A$1:$A$200,SMALL(IF($A$2:$A$201&lt;&gt;"",ROW($A$2:$A$201),9999),ROW(L44)),COLUMN(A:A)),"")</f>
        <v/>
      </c>
      <c r="M45" s="344" t="str">
        <f t="array" ref="M45">IFERROR(INDEX($E$1:$E$200,SMALL(IF($E$2:$E$201&lt;&gt;"",ROW($E$2:$E$201),9999),ROW(M44)),COLUMN(A:A)),"")</f>
        <v/>
      </c>
      <c r="N45" s="344" t="str">
        <f t="array" ref="N45">IFERROR(INDEX($F$1:$F$200,SMALL(IF($F$2:$F$201&lt;&gt;"",ROW($F$2:$F$201),9999),ROW(N44)),COLUMN(A:A)),"")</f>
        <v/>
      </c>
      <c r="O45" s="344" t="str">
        <f t="array" ref="O45">IFERROR(INDEX($G$1:$G$200,SMALL(IF($G$2:$G$201&lt;&gt;"",ROW($G$2:$G$201),9999),ROW(O44)),COLUMN(A:A)),"")</f>
        <v/>
      </c>
      <c r="P45" s="17"/>
      <c r="Q45" s="344" t="str">
        <f t="array" ref="Q45:R45">IFERROR((INDEX(L$1:O$201,SMALL(IF(MATCH($L$2:$L$201&amp;$O$2:$O$201,$L$2:$L$201&amp;$O$2:$O$201, )=ROW($L$1:$O$200),ROW($L$2:$O$201),4^8),ROW(A44)),{1,4})&amp;""),"")</f>
        <v/>
      </c>
      <c r="R45" s="344" t="str">
        <v/>
      </c>
      <c r="S45" s="17"/>
      <c r="T45" s="17" t="str">
        <f t="array" ref="T45">T(INDEX(Q:Q,MIN(IF(COUNTIF(T$1:T44,$Q$2:$Q$201),4^8,ROW($Q$2:$Q$201)))))</f>
        <v/>
      </c>
      <c r="U45" s="17" t="str">
        <f t="shared" ref="U45:AD45" ca="1" si="94">IFERROR(OFFSET($R$1,SUMPRODUCT(SMALL(($Q$2:$Q$201=U$1)*ROW($Q$2:$Q$201),ROW(40:40)+COUNTA($Q$2:$Q$201)-SUM(1*($Q$2:$Q$201=U$1))))-1,),"")</f>
        <v/>
      </c>
      <c r="V45" s="17" t="str">
        <f t="shared" ca="1" si="94"/>
        <v/>
      </c>
      <c r="W45" s="17" t="str">
        <f t="shared" ca="1" si="94"/>
        <v/>
      </c>
      <c r="X45" s="17" t="str">
        <f t="shared" ca="1" si="94"/>
        <v/>
      </c>
      <c r="Y45" s="17" t="str">
        <f t="shared" ca="1" si="94"/>
        <v/>
      </c>
      <c r="Z45" s="17" t="str">
        <f t="shared" ca="1" si="94"/>
        <v/>
      </c>
      <c r="AA45" s="17" t="str">
        <f t="shared" ca="1" si="94"/>
        <v/>
      </c>
      <c r="AB45" s="17" t="str">
        <f t="shared" ca="1" si="94"/>
        <v/>
      </c>
      <c r="AC45" s="17" t="str">
        <f t="shared" ca="1" si="94"/>
        <v/>
      </c>
      <c r="AD45" s="17" t="str">
        <f t="shared" ca="1" si="94"/>
        <v/>
      </c>
      <c r="AE45" s="17"/>
      <c r="AF45" s="344" t="str">
        <f>IF(AND(地價差額試算!K59="",$AJ45&lt;&gt;""),AF44,IF(AND(地價差額試算!K59&lt;&gt;"",$AJ45&lt;&gt;""),地價差額試算!K59,""))</f>
        <v/>
      </c>
      <c r="AG45" s="344" t="str">
        <f>IF(AND(地價差額試算!L59="",$AJ45&lt;&gt;""),AG44,IF(AND(地價差額試算!L59&lt;&gt;"",$AJ45&lt;&gt;""),地價差額試算!L59,""))</f>
        <v/>
      </c>
      <c r="AH45" s="344" t="str">
        <f>IF(AND(地價差額試算!M59="",$AJ45&lt;&gt;""),AH44,IF(AND(地價差額試算!M59&lt;&gt;"",$AJ45&lt;&gt;""),地價差額試算!M59,""))</f>
        <v/>
      </c>
      <c r="AI45" s="344" t="str">
        <f>IF(地價差額試算!N59&lt;&gt;"",地價差額試算!N59,"")</f>
        <v/>
      </c>
      <c r="AJ45" s="344" t="str">
        <f>IF(地價差額試算!O59&lt;&gt;"",地價差額試算!O59,"")</f>
        <v/>
      </c>
      <c r="AK45" s="344" t="str">
        <f>IF(地價差額試算!P59&lt;&gt;"",地價差額試算!P59,"")</f>
        <v/>
      </c>
      <c r="AL45" s="344" t="str">
        <f>IF(地價差額試算!Q59&lt;&gt;"",地價差額試算!Q59,"")</f>
        <v/>
      </c>
      <c r="AM45" s="344" t="str">
        <f t="shared" si="8"/>
        <v/>
      </c>
      <c r="AN45" s="344" t="str">
        <f t="shared" si="71"/>
        <v/>
      </c>
      <c r="AO45" s="344" t="str">
        <f t="shared" si="72"/>
        <v/>
      </c>
      <c r="AP45" s="17"/>
      <c r="AQ45" s="344" t="str">
        <f t="array" ref="AQ45">IFERROR(INDEX($AF$1:$AF$200,SMALL(IF($AF$2:$AF$201&lt;&gt;"",ROW($AF$2:$AF$201),9999),ROW(AQ44)),COLUMN(A:A)),"")</f>
        <v/>
      </c>
      <c r="AR45" s="344" t="str">
        <f t="array" ref="AR45">IFERROR(INDEX($AJ$1:$AJ$200,SMALL(IF($AJ$2:$AJ$201&lt;&gt;"",ROW($AJ$2:$AJ$201),9999),ROW(AQ44)),COLUMN(A:A)),"")</f>
        <v/>
      </c>
      <c r="AS45" s="344" t="str">
        <f t="array" ref="AS45">IFERROR(INDEX($AK$1:$AK$200,SMALL(IF($AK$2:$AK$201&lt;&gt;"",ROW($AK$2:$AK$201),9999),ROW(AS44)),COLUMN(A:A)),"")</f>
        <v/>
      </c>
      <c r="AT45" s="344" t="str">
        <f t="array" ref="AT45">IFERROR(INDEX($AL$1:$AL$200,SMALL(IF($AL$2:$AL$201&lt;&gt;"",ROW($AL$2:$AL$201),9999),ROW(AT44)),COLUMN(A:A)),"")</f>
        <v/>
      </c>
      <c r="AU45" s="17"/>
      <c r="AV45" s="344" t="str">
        <f t="array" ref="AV45:AW45">IFERROR((INDEX(AQ$1:AT$201,SMALL(IF(MATCH($AQ$2:$AQ$201&amp;$AT$2:$AT$201,$AQ$2:$AQ$201&amp;$AT$2:$AT$201, )=ROW($AQ$1:$AT$200),ROW($AQ$2:$AT$201),4^8),ROW(AV44)),{1,4})&amp;""),"")</f>
        <v/>
      </c>
      <c r="AW45" s="344" t="str">
        <v/>
      </c>
      <c r="AX45" s="17"/>
      <c r="AY45" s="17" t="str">
        <f t="array" ref="AY45">T(INDEX(AV:AV,MIN(IF(COUNTIF(AY$1:AY44,$AV$2:$AV$201),4^8,ROW($AV$2:$AV$201)))))</f>
        <v/>
      </c>
      <c r="AZ45" s="17" t="str">
        <f t="shared" ref="AZ45:BI45" ca="1" si="95">IFERROR(OFFSET($AW$1,SUMPRODUCT(SMALL(($AV$2:$AV$201=AZ$1)*ROW($AV$2:$AV$201),ROW(40:40)+COUNTA($AV$2:$AV$201)-SUM(1*($AV$2:$AV$201=AZ$1))))-1,),"")</f>
        <v/>
      </c>
      <c r="BA45" s="17" t="str">
        <f t="shared" ca="1" si="95"/>
        <v/>
      </c>
      <c r="BB45" s="17" t="str">
        <f t="shared" ca="1" si="95"/>
        <v/>
      </c>
      <c r="BC45" s="17" t="str">
        <f t="shared" ca="1" si="95"/>
        <v/>
      </c>
      <c r="BD45" s="17" t="str">
        <f t="shared" ca="1" si="95"/>
        <v/>
      </c>
      <c r="BE45" s="17" t="str">
        <f t="shared" ca="1" si="95"/>
        <v/>
      </c>
      <c r="BF45" s="17" t="str">
        <f t="shared" ca="1" si="95"/>
        <v/>
      </c>
      <c r="BG45" s="17" t="str">
        <f t="shared" ca="1" si="95"/>
        <v/>
      </c>
      <c r="BH45" s="17" t="str">
        <f t="shared" ca="1" si="95"/>
        <v/>
      </c>
      <c r="BI45" s="17" t="str">
        <f t="shared" ca="1" si="95"/>
        <v/>
      </c>
      <c r="BJ45" s="17"/>
      <c r="BK45" s="18" t="str">
        <f t="array" ref="BK45">IFERROR(INDEX($E$1:$E$200,SMALL(IF($E$2:$E$201&lt;&gt;"",ROW($E$2:$E$201),9999),ROW($A44)),COLUMN(A:A)),"")</f>
        <v/>
      </c>
      <c r="BL45" s="18" t="str">
        <f t="array" ref="BL45">IFERROR(INDEX($AJ$1:$AJ$200,SMALL(IF($AJ$2:$AJ$201&lt;&gt;"",ROW($AJ$2:$AJ$201),9999),ROW(A44)),COLUMN(A:A)),"")</f>
        <v/>
      </c>
      <c r="BM45" s="18" t="str">
        <f t="array" ref="BM45">T(INDEX($BK:$BK,MIN(IF(COUNTIF(BM$1:BM44,$BK$2:$BK$201),4^8,ROW($BK$2:$BK$201)))))</f>
        <v/>
      </c>
      <c r="BN45" s="18" t="str">
        <f t="array" ref="BN45">T(INDEX($BL:$BL,MIN(IF(COUNTIF(BN$1:BN44,$BL$2:$BL$201),4^8,ROW($BL$2:$BL$201)))))</f>
        <v/>
      </c>
      <c r="BO45" s="18" t="str">
        <f t="array" aca="1" ref="BO45" ca="1">IF(ROW(BO44)&gt;(COUNTA($BM$2:$BN$201)-COUNTIF($BM$2:$BN$201,"")),"",INDIRECT(TEXT(RIGHT(SMALL(IF($BM$2:$BN$501&lt;&gt;"",COLUMN($BM$2:$BN$501)*10001+ROW($BM$2:$BN$501)*100,999999),ROW(BO44)),4),"!R00!C00"),))</f>
        <v/>
      </c>
      <c r="BP45" s="18" t="str">
        <f t="array" aca="1" ref="BP45" ca="1">T(INDEX($BO:$BO,MIN(IF(COUNTIF(BP$1:BP44,$BO$2:$BO$201),4^8,ROW($BO$2:$BO$201)))))</f>
        <v/>
      </c>
    </row>
    <row r="46" spans="1:68">
      <c r="A46" s="344" t="str">
        <f>IF(AND(地價差額試算!A60="",$E46&lt;&gt;""),A45,IF(AND(地價差額試算!A60&lt;&gt;"",$E46&lt;&gt;""),地價差額試算!A60,""))</f>
        <v/>
      </c>
      <c r="B46" s="344" t="str">
        <f>IF(AND(地價差額試算!B60="",$E46&lt;&gt;""),B45,IF(AND(地價差額試算!B60&lt;&gt;"",$E46&lt;&gt;""),地價差額試算!B60,""))</f>
        <v/>
      </c>
      <c r="C46" s="344" t="str">
        <f>IF(AND(地價差額試算!C60="",$E46&lt;&gt;""),C45,IF(AND(地價差額試算!C60&lt;&gt;"",$E46&lt;&gt;""),地價差額試算!C60,""))</f>
        <v/>
      </c>
      <c r="D46" s="344" t="str">
        <f>IF(地價差額試算!D60&lt;&gt;"",地價差額試算!D60,"")</f>
        <v/>
      </c>
      <c r="E46" s="344" t="str">
        <f>IF(地價差額試算!E60&lt;&gt;"",地價差額試算!E60,"")</f>
        <v/>
      </c>
      <c r="F46" s="344" t="str">
        <f>IF(地價差額試算!F60&lt;&gt;"",地價差額試算!F60,"")</f>
        <v/>
      </c>
      <c r="G46" s="344" t="str">
        <f>IF(地價差額試算!G60&lt;&gt;"",地價差額試算!G60,"")</f>
        <v/>
      </c>
      <c r="H46" s="344" t="str">
        <f t="shared" si="6"/>
        <v/>
      </c>
      <c r="I46" s="344" t="str">
        <f t="shared" si="68"/>
        <v/>
      </c>
      <c r="J46" s="344" t="str">
        <f t="shared" si="69"/>
        <v/>
      </c>
      <c r="K46" s="17"/>
      <c r="L46" s="344" t="str">
        <f t="array" ref="L46">IFERROR(INDEX($A$1:$A$200,SMALL(IF($A$2:$A$201&lt;&gt;"",ROW($A$2:$A$201),9999),ROW(L45)),COLUMN(A:A)),"")</f>
        <v/>
      </c>
      <c r="M46" s="344" t="str">
        <f t="array" ref="M46">IFERROR(INDEX($E$1:$E$200,SMALL(IF($E$2:$E$201&lt;&gt;"",ROW($E$2:$E$201),9999),ROW(M45)),COLUMN(A:A)),"")</f>
        <v/>
      </c>
      <c r="N46" s="344" t="str">
        <f t="array" ref="N46">IFERROR(INDEX($F$1:$F$200,SMALL(IF($F$2:$F$201&lt;&gt;"",ROW($F$2:$F$201),9999),ROW(N45)),COLUMN(A:A)),"")</f>
        <v/>
      </c>
      <c r="O46" s="344" t="str">
        <f t="array" ref="O46">IFERROR(INDEX($G$1:$G$200,SMALL(IF($G$2:$G$201&lt;&gt;"",ROW($G$2:$G$201),9999),ROW(O45)),COLUMN(A:A)),"")</f>
        <v/>
      </c>
      <c r="P46" s="17"/>
      <c r="Q46" s="344" t="str">
        <f t="array" ref="Q46:R46">IFERROR((INDEX(L$1:O$201,SMALL(IF(MATCH($L$2:$L$201&amp;$O$2:$O$201,$L$2:$L$201&amp;$O$2:$O$201, )=ROW($L$1:$O$200),ROW($L$2:$O$201),4^8),ROW(A45)),{1,4})&amp;""),"")</f>
        <v/>
      </c>
      <c r="R46" s="344" t="str">
        <v/>
      </c>
      <c r="S46" s="17"/>
      <c r="T46" s="17" t="str">
        <f t="array" ref="T46">T(INDEX(Q:Q,MIN(IF(COUNTIF(T$1:T45,$Q$2:$Q$201),4^8,ROW($Q$2:$Q$201)))))</f>
        <v/>
      </c>
      <c r="U46" s="17" t="str">
        <f t="shared" ref="U46:AD46" ca="1" si="96">IFERROR(OFFSET($R$1,SUMPRODUCT(SMALL(($Q$2:$Q$201=U$1)*ROW($Q$2:$Q$201),ROW(41:41)+COUNTA($Q$2:$Q$201)-SUM(1*($Q$2:$Q$201=U$1))))-1,),"")</f>
        <v/>
      </c>
      <c r="V46" s="17" t="str">
        <f t="shared" ca="1" si="96"/>
        <v/>
      </c>
      <c r="W46" s="17" t="str">
        <f t="shared" ca="1" si="96"/>
        <v/>
      </c>
      <c r="X46" s="17" t="str">
        <f t="shared" ca="1" si="96"/>
        <v/>
      </c>
      <c r="Y46" s="17" t="str">
        <f t="shared" ca="1" si="96"/>
        <v/>
      </c>
      <c r="Z46" s="17" t="str">
        <f t="shared" ca="1" si="96"/>
        <v/>
      </c>
      <c r="AA46" s="17" t="str">
        <f t="shared" ca="1" si="96"/>
        <v/>
      </c>
      <c r="AB46" s="17" t="str">
        <f t="shared" ca="1" si="96"/>
        <v/>
      </c>
      <c r="AC46" s="17" t="str">
        <f t="shared" ca="1" si="96"/>
        <v/>
      </c>
      <c r="AD46" s="17" t="str">
        <f t="shared" ca="1" si="96"/>
        <v/>
      </c>
      <c r="AE46" s="17"/>
      <c r="AF46" s="344" t="str">
        <f>IF(AND(地價差額試算!K60="",$AJ46&lt;&gt;""),AF45,IF(AND(地價差額試算!K60&lt;&gt;"",$AJ46&lt;&gt;""),地價差額試算!K60,""))</f>
        <v/>
      </c>
      <c r="AG46" s="344" t="str">
        <f>IF(AND(地價差額試算!L60="",$AJ46&lt;&gt;""),AG45,IF(AND(地價差額試算!L60&lt;&gt;"",$AJ46&lt;&gt;""),地價差額試算!L60,""))</f>
        <v/>
      </c>
      <c r="AH46" s="344" t="str">
        <f>IF(AND(地價差額試算!M60="",$AJ46&lt;&gt;""),AH45,IF(AND(地價差額試算!M60&lt;&gt;"",$AJ46&lt;&gt;""),地價差額試算!M60,""))</f>
        <v/>
      </c>
      <c r="AI46" s="344" t="str">
        <f>IF(地價差額試算!N60&lt;&gt;"",地價差額試算!N60,"")</f>
        <v/>
      </c>
      <c r="AJ46" s="344" t="str">
        <f>IF(地價差額試算!O60&lt;&gt;"",地價差額試算!O60,"")</f>
        <v/>
      </c>
      <c r="AK46" s="344" t="str">
        <f>IF(地價差額試算!P60&lt;&gt;"",地價差額試算!P60,"")</f>
        <v/>
      </c>
      <c r="AL46" s="344" t="str">
        <f>IF(地價差額試算!Q60&lt;&gt;"",地價差額試算!Q60,"")</f>
        <v/>
      </c>
      <c r="AM46" s="344" t="str">
        <f t="shared" si="8"/>
        <v/>
      </c>
      <c r="AN46" s="344" t="str">
        <f t="shared" si="71"/>
        <v/>
      </c>
      <c r="AO46" s="344" t="str">
        <f t="shared" si="72"/>
        <v/>
      </c>
      <c r="AP46" s="17"/>
      <c r="AQ46" s="344" t="str">
        <f t="array" ref="AQ46">IFERROR(INDEX($AF$1:$AF$200,SMALL(IF($AF$2:$AF$201&lt;&gt;"",ROW($AF$2:$AF$201),9999),ROW(AQ45)),COLUMN(A:A)),"")</f>
        <v/>
      </c>
      <c r="AR46" s="344" t="str">
        <f t="array" ref="AR46">IFERROR(INDEX($AJ$1:$AJ$200,SMALL(IF($AJ$2:$AJ$201&lt;&gt;"",ROW($AJ$2:$AJ$201),9999),ROW(AQ45)),COLUMN(A:A)),"")</f>
        <v/>
      </c>
      <c r="AS46" s="344" t="str">
        <f t="array" ref="AS46">IFERROR(INDEX($AK$1:$AK$200,SMALL(IF($AK$2:$AK$201&lt;&gt;"",ROW($AK$2:$AK$201),9999),ROW(AS45)),COLUMN(A:A)),"")</f>
        <v/>
      </c>
      <c r="AT46" s="344" t="str">
        <f t="array" ref="AT46">IFERROR(INDEX($AL$1:$AL$200,SMALL(IF($AL$2:$AL$201&lt;&gt;"",ROW($AL$2:$AL$201),9999),ROW(AT45)),COLUMN(A:A)),"")</f>
        <v/>
      </c>
      <c r="AU46" s="17"/>
      <c r="AV46" s="344" t="str">
        <f t="array" ref="AV46:AW46">IFERROR((INDEX(AQ$1:AT$201,SMALL(IF(MATCH($AQ$2:$AQ$201&amp;$AT$2:$AT$201,$AQ$2:$AQ$201&amp;$AT$2:$AT$201, )=ROW($AQ$1:$AT$200),ROW($AQ$2:$AT$201),4^8),ROW(AV45)),{1,4})&amp;""),"")</f>
        <v/>
      </c>
      <c r="AW46" s="344" t="str">
        <v/>
      </c>
      <c r="AX46" s="17"/>
      <c r="AY46" s="17" t="str">
        <f t="array" ref="AY46">T(INDEX(AV:AV,MIN(IF(COUNTIF(AY$1:AY45,$AV$2:$AV$201),4^8,ROW($AV$2:$AV$201)))))</f>
        <v/>
      </c>
      <c r="AZ46" s="17" t="str">
        <f t="shared" ref="AZ46:BI46" ca="1" si="97">IFERROR(OFFSET($AW$1,SUMPRODUCT(SMALL(($AV$2:$AV$201=AZ$1)*ROW($AV$2:$AV$201),ROW(41:41)+COUNTA($AV$2:$AV$201)-SUM(1*($AV$2:$AV$201=AZ$1))))-1,),"")</f>
        <v/>
      </c>
      <c r="BA46" s="17" t="str">
        <f t="shared" ca="1" si="97"/>
        <v/>
      </c>
      <c r="BB46" s="17" t="str">
        <f t="shared" ca="1" si="97"/>
        <v/>
      </c>
      <c r="BC46" s="17" t="str">
        <f t="shared" ca="1" si="97"/>
        <v/>
      </c>
      <c r="BD46" s="17" t="str">
        <f t="shared" ca="1" si="97"/>
        <v/>
      </c>
      <c r="BE46" s="17" t="str">
        <f t="shared" ca="1" si="97"/>
        <v/>
      </c>
      <c r="BF46" s="17" t="str">
        <f t="shared" ca="1" si="97"/>
        <v/>
      </c>
      <c r="BG46" s="17" t="str">
        <f t="shared" ca="1" si="97"/>
        <v/>
      </c>
      <c r="BH46" s="17" t="str">
        <f t="shared" ca="1" si="97"/>
        <v/>
      </c>
      <c r="BI46" s="17" t="str">
        <f t="shared" ca="1" si="97"/>
        <v/>
      </c>
      <c r="BJ46" s="17"/>
      <c r="BK46" s="18" t="str">
        <f t="array" ref="BK46">IFERROR(INDEX($E$1:$E$200,SMALL(IF($E$2:$E$201&lt;&gt;"",ROW($E$2:$E$201),9999),ROW($A45)),COLUMN(A:A)),"")</f>
        <v/>
      </c>
      <c r="BL46" s="18" t="str">
        <f t="array" ref="BL46">IFERROR(INDEX($AJ$1:$AJ$200,SMALL(IF($AJ$2:$AJ$201&lt;&gt;"",ROW($AJ$2:$AJ$201),9999),ROW(A45)),COLUMN(A:A)),"")</f>
        <v/>
      </c>
      <c r="BM46" s="18" t="str">
        <f t="array" ref="BM46">T(INDEX($BK:$BK,MIN(IF(COUNTIF(BM$1:BM45,$BK$2:$BK$201),4^8,ROW($BK$2:$BK$201)))))</f>
        <v/>
      </c>
      <c r="BN46" s="18" t="str">
        <f t="array" ref="BN46">T(INDEX($BL:$BL,MIN(IF(COUNTIF(BN$1:BN45,$BL$2:$BL$201),4^8,ROW($BL$2:$BL$201)))))</f>
        <v/>
      </c>
      <c r="BO46" s="18" t="str">
        <f t="array" aca="1" ref="BO46" ca="1">IF(ROW(BO45)&gt;(COUNTA($BM$2:$BN$201)-COUNTIF($BM$2:$BN$201,"")),"",INDIRECT(TEXT(RIGHT(SMALL(IF($BM$2:$BN$501&lt;&gt;"",COLUMN($BM$2:$BN$501)*10001+ROW($BM$2:$BN$501)*100,999999),ROW(BO45)),4),"!R00!C00"),))</f>
        <v/>
      </c>
      <c r="BP46" s="18" t="str">
        <f t="array" aca="1" ref="BP46" ca="1">T(INDEX($BO:$BO,MIN(IF(COUNTIF(BP$1:BP45,$BO$2:$BO$201),4^8,ROW($BO$2:$BO$201)))))</f>
        <v/>
      </c>
    </row>
    <row r="47" spans="1:68">
      <c r="A47" s="344" t="str">
        <f>IF(AND(地價差額試算!A61="",$E47&lt;&gt;""),A46,IF(AND(地價差額試算!A61&lt;&gt;"",$E47&lt;&gt;""),地價差額試算!A61,""))</f>
        <v/>
      </c>
      <c r="B47" s="344" t="str">
        <f>IF(AND(地價差額試算!B61="",$E47&lt;&gt;""),B46,IF(AND(地價差額試算!B61&lt;&gt;"",$E47&lt;&gt;""),地價差額試算!B61,""))</f>
        <v/>
      </c>
      <c r="C47" s="344" t="str">
        <f>IF(AND(地價差額試算!C61="",$E47&lt;&gt;""),C46,IF(AND(地價差額試算!C61&lt;&gt;"",$E47&lt;&gt;""),地價差額試算!C61,""))</f>
        <v/>
      </c>
      <c r="D47" s="344" t="str">
        <f>IF(地價差額試算!D61&lt;&gt;"",地價差額試算!D61,"")</f>
        <v/>
      </c>
      <c r="E47" s="344" t="str">
        <f>IF(地價差額試算!E61&lt;&gt;"",地價差額試算!E61,"")</f>
        <v/>
      </c>
      <c r="F47" s="344" t="str">
        <f>IF(地價差額試算!F61&lt;&gt;"",地價差額試算!F61,"")</f>
        <v/>
      </c>
      <c r="G47" s="344" t="str">
        <f>IF(地價差額試算!G61&lt;&gt;"",地價差額試算!G61,"")</f>
        <v/>
      </c>
      <c r="H47" s="344" t="str">
        <f t="shared" si="6"/>
        <v/>
      </c>
      <c r="I47" s="344" t="str">
        <f t="shared" si="68"/>
        <v/>
      </c>
      <c r="J47" s="344" t="str">
        <f t="shared" si="69"/>
        <v/>
      </c>
      <c r="K47" s="17"/>
      <c r="L47" s="344" t="str">
        <f t="array" ref="L47">IFERROR(INDEX($A$1:$A$200,SMALL(IF($A$2:$A$201&lt;&gt;"",ROW($A$2:$A$201),9999),ROW(L46)),COLUMN(A:A)),"")</f>
        <v/>
      </c>
      <c r="M47" s="344" t="str">
        <f t="array" ref="M47">IFERROR(INDEX($E$1:$E$200,SMALL(IF($E$2:$E$201&lt;&gt;"",ROW($E$2:$E$201),9999),ROW(M46)),COLUMN(A:A)),"")</f>
        <v/>
      </c>
      <c r="N47" s="344" t="str">
        <f t="array" ref="N47">IFERROR(INDEX($F$1:$F$200,SMALL(IF($F$2:$F$201&lt;&gt;"",ROW($F$2:$F$201),9999),ROW(N46)),COLUMN(A:A)),"")</f>
        <v/>
      </c>
      <c r="O47" s="344" t="str">
        <f t="array" ref="O47">IFERROR(INDEX($G$1:$G$200,SMALL(IF($G$2:$G$201&lt;&gt;"",ROW($G$2:$G$201),9999),ROW(O46)),COLUMN(A:A)),"")</f>
        <v/>
      </c>
      <c r="P47" s="17"/>
      <c r="Q47" s="344" t="str">
        <f t="array" ref="Q47:R47">IFERROR((INDEX(L$1:O$201,SMALL(IF(MATCH($L$2:$L$201&amp;$O$2:$O$201,$L$2:$L$201&amp;$O$2:$O$201, )=ROW($L$1:$O$200),ROW($L$2:$O$201),4^8),ROW(A46)),{1,4})&amp;""),"")</f>
        <v/>
      </c>
      <c r="R47" s="344" t="str">
        <v/>
      </c>
      <c r="S47" s="17"/>
      <c r="T47" s="17" t="str">
        <f t="array" ref="T47">T(INDEX(Q:Q,MIN(IF(COUNTIF(T$1:T46,$Q$2:$Q$201),4^8,ROW($Q$2:$Q$201)))))</f>
        <v/>
      </c>
      <c r="U47" s="17" t="str">
        <f t="shared" ref="U47:AD47" ca="1" si="98">IFERROR(OFFSET($R$1,SUMPRODUCT(SMALL(($Q$2:$Q$201=U$1)*ROW($Q$2:$Q$201),ROW(42:42)+COUNTA($Q$2:$Q$201)-SUM(1*($Q$2:$Q$201=U$1))))-1,),"")</f>
        <v/>
      </c>
      <c r="V47" s="17" t="str">
        <f t="shared" ca="1" si="98"/>
        <v/>
      </c>
      <c r="W47" s="17" t="str">
        <f t="shared" ca="1" si="98"/>
        <v/>
      </c>
      <c r="X47" s="17" t="str">
        <f t="shared" ca="1" si="98"/>
        <v/>
      </c>
      <c r="Y47" s="17" t="str">
        <f t="shared" ca="1" si="98"/>
        <v/>
      </c>
      <c r="Z47" s="17" t="str">
        <f t="shared" ca="1" si="98"/>
        <v/>
      </c>
      <c r="AA47" s="17" t="str">
        <f t="shared" ca="1" si="98"/>
        <v/>
      </c>
      <c r="AB47" s="17" t="str">
        <f t="shared" ca="1" si="98"/>
        <v/>
      </c>
      <c r="AC47" s="17" t="str">
        <f t="shared" ca="1" si="98"/>
        <v/>
      </c>
      <c r="AD47" s="17" t="str">
        <f t="shared" ca="1" si="98"/>
        <v/>
      </c>
      <c r="AE47" s="17"/>
      <c r="AF47" s="344" t="str">
        <f>IF(AND(地價差額試算!K61="",$AJ47&lt;&gt;""),AF46,IF(AND(地價差額試算!K61&lt;&gt;"",$AJ47&lt;&gt;""),地價差額試算!K61,""))</f>
        <v/>
      </c>
      <c r="AG47" s="344" t="str">
        <f>IF(AND(地價差額試算!L61="",$AJ47&lt;&gt;""),AG46,IF(AND(地價差額試算!L61&lt;&gt;"",$AJ47&lt;&gt;""),地價差額試算!L61,""))</f>
        <v/>
      </c>
      <c r="AH47" s="344" t="str">
        <f>IF(AND(地價差額試算!M61="",$AJ47&lt;&gt;""),AH46,IF(AND(地價差額試算!M61&lt;&gt;"",$AJ47&lt;&gt;""),地價差額試算!M61,""))</f>
        <v/>
      </c>
      <c r="AI47" s="344" t="str">
        <f>IF(地價差額試算!N61&lt;&gt;"",地價差額試算!N61,"")</f>
        <v/>
      </c>
      <c r="AJ47" s="344" t="str">
        <f>IF(地價差額試算!O61&lt;&gt;"",地價差額試算!O61,"")</f>
        <v/>
      </c>
      <c r="AK47" s="344" t="str">
        <f>IF(地價差額試算!P61&lt;&gt;"",地價差額試算!P61,"")</f>
        <v/>
      </c>
      <c r="AL47" s="344" t="str">
        <f>IF(地價差額試算!Q61&lt;&gt;"",地價差額試算!Q61,"")</f>
        <v/>
      </c>
      <c r="AM47" s="344" t="str">
        <f t="shared" si="8"/>
        <v/>
      </c>
      <c r="AN47" s="344" t="str">
        <f t="shared" si="71"/>
        <v/>
      </c>
      <c r="AO47" s="344" t="str">
        <f t="shared" si="72"/>
        <v/>
      </c>
      <c r="AP47" s="17"/>
      <c r="AQ47" s="344" t="str">
        <f t="array" ref="AQ47">IFERROR(INDEX($AF$1:$AF$200,SMALL(IF($AF$2:$AF$201&lt;&gt;"",ROW($AF$2:$AF$201),9999),ROW(AQ46)),COLUMN(A:A)),"")</f>
        <v/>
      </c>
      <c r="AR47" s="344" t="str">
        <f t="array" ref="AR47">IFERROR(INDEX($AJ$1:$AJ$200,SMALL(IF($AJ$2:$AJ$201&lt;&gt;"",ROW($AJ$2:$AJ$201),9999),ROW(AQ46)),COLUMN(A:A)),"")</f>
        <v/>
      </c>
      <c r="AS47" s="344" t="str">
        <f t="array" ref="AS47">IFERROR(INDEX($AK$1:$AK$200,SMALL(IF($AK$2:$AK$201&lt;&gt;"",ROW($AK$2:$AK$201),9999),ROW(AS46)),COLUMN(A:A)),"")</f>
        <v/>
      </c>
      <c r="AT47" s="344" t="str">
        <f t="array" ref="AT47">IFERROR(INDEX($AL$1:$AL$200,SMALL(IF($AL$2:$AL$201&lt;&gt;"",ROW($AL$2:$AL$201),9999),ROW(AT46)),COLUMN(A:A)),"")</f>
        <v/>
      </c>
      <c r="AU47" s="17"/>
      <c r="AV47" s="344" t="str">
        <f t="array" ref="AV47:AW47">IFERROR((INDEX(AQ$1:AT$201,SMALL(IF(MATCH($AQ$2:$AQ$201&amp;$AT$2:$AT$201,$AQ$2:$AQ$201&amp;$AT$2:$AT$201, )=ROW($AQ$1:$AT$200),ROW($AQ$2:$AT$201),4^8),ROW(AV46)),{1,4})&amp;""),"")</f>
        <v/>
      </c>
      <c r="AW47" s="344" t="str">
        <v/>
      </c>
      <c r="AX47" s="17"/>
      <c r="AY47" s="17" t="str">
        <f t="array" ref="AY47">T(INDEX(AV:AV,MIN(IF(COUNTIF(AY$1:AY46,$AV$2:$AV$201),4^8,ROW($AV$2:$AV$201)))))</f>
        <v/>
      </c>
      <c r="AZ47" s="17" t="str">
        <f t="shared" ref="AZ47:BI47" ca="1" si="99">IFERROR(OFFSET($AW$1,SUMPRODUCT(SMALL(($AV$2:$AV$201=AZ$1)*ROW($AV$2:$AV$201),ROW(42:42)+COUNTA($AV$2:$AV$201)-SUM(1*($AV$2:$AV$201=AZ$1))))-1,),"")</f>
        <v/>
      </c>
      <c r="BA47" s="17" t="str">
        <f t="shared" ca="1" si="99"/>
        <v/>
      </c>
      <c r="BB47" s="17" t="str">
        <f t="shared" ca="1" si="99"/>
        <v/>
      </c>
      <c r="BC47" s="17" t="str">
        <f t="shared" ca="1" si="99"/>
        <v/>
      </c>
      <c r="BD47" s="17" t="str">
        <f t="shared" ca="1" si="99"/>
        <v/>
      </c>
      <c r="BE47" s="17" t="str">
        <f t="shared" ca="1" si="99"/>
        <v/>
      </c>
      <c r="BF47" s="17" t="str">
        <f t="shared" ca="1" si="99"/>
        <v/>
      </c>
      <c r="BG47" s="17" t="str">
        <f t="shared" ca="1" si="99"/>
        <v/>
      </c>
      <c r="BH47" s="17" t="str">
        <f t="shared" ca="1" si="99"/>
        <v/>
      </c>
      <c r="BI47" s="17" t="str">
        <f t="shared" ca="1" si="99"/>
        <v/>
      </c>
      <c r="BJ47" s="17"/>
      <c r="BK47" s="18" t="str">
        <f t="array" ref="BK47">IFERROR(INDEX($E$1:$E$200,SMALL(IF($E$2:$E$201&lt;&gt;"",ROW($E$2:$E$201),9999),ROW($A46)),COLUMN(A:A)),"")</f>
        <v/>
      </c>
      <c r="BL47" s="18" t="str">
        <f t="array" ref="BL47">IFERROR(INDEX($AJ$1:$AJ$200,SMALL(IF($AJ$2:$AJ$201&lt;&gt;"",ROW($AJ$2:$AJ$201),9999),ROW(A46)),COLUMN(A:A)),"")</f>
        <v/>
      </c>
      <c r="BM47" s="18" t="str">
        <f t="array" ref="BM47">T(INDEX($BK:$BK,MIN(IF(COUNTIF(BM$1:BM46,$BK$2:$BK$201),4^8,ROW($BK$2:$BK$201)))))</f>
        <v/>
      </c>
      <c r="BN47" s="18" t="str">
        <f t="array" ref="BN47">T(INDEX($BL:$BL,MIN(IF(COUNTIF(BN$1:BN46,$BL$2:$BL$201),4^8,ROW($BL$2:$BL$201)))))</f>
        <v/>
      </c>
      <c r="BO47" s="18" t="str">
        <f t="array" aca="1" ref="BO47" ca="1">IF(ROW(BO46)&gt;(COUNTA($BM$2:$BN$201)-COUNTIF($BM$2:$BN$201,"")),"",INDIRECT(TEXT(RIGHT(SMALL(IF($BM$2:$BN$501&lt;&gt;"",COLUMN($BM$2:$BN$501)*10001+ROW($BM$2:$BN$501)*100,999999),ROW(BO46)),4),"!R00!C00"),))</f>
        <v/>
      </c>
      <c r="BP47" s="18" t="str">
        <f t="array" aca="1" ref="BP47" ca="1">T(INDEX($BO:$BO,MIN(IF(COUNTIF(BP$1:BP46,$BO$2:$BO$201),4^8,ROW($BO$2:$BO$201)))))</f>
        <v/>
      </c>
    </row>
    <row r="48" spans="1:68">
      <c r="A48" s="344" t="str">
        <f>IF(AND(地價差額試算!A62="",$E48&lt;&gt;""),A47,IF(AND(地價差額試算!A62&lt;&gt;"",$E48&lt;&gt;""),地價差額試算!A62,""))</f>
        <v/>
      </c>
      <c r="B48" s="344" t="str">
        <f>IF(AND(地價差額試算!B62="",$E48&lt;&gt;""),B47,IF(AND(地價差額試算!B62&lt;&gt;"",$E48&lt;&gt;""),地價差額試算!B62,""))</f>
        <v/>
      </c>
      <c r="C48" s="344" t="str">
        <f>IF(AND(地價差額試算!C62="",$E48&lt;&gt;""),C47,IF(AND(地價差額試算!C62&lt;&gt;"",$E48&lt;&gt;""),地價差額試算!C62,""))</f>
        <v/>
      </c>
      <c r="D48" s="344" t="str">
        <f>IF(地價差額試算!D62&lt;&gt;"",地價差額試算!D62,"")</f>
        <v/>
      </c>
      <c r="E48" s="344" t="str">
        <f>IF(地價差額試算!E62&lt;&gt;"",地價差額試算!E62,"")</f>
        <v/>
      </c>
      <c r="F48" s="344" t="str">
        <f>IF(地價差額試算!F62&lt;&gt;"",地價差額試算!F62,"")</f>
        <v/>
      </c>
      <c r="G48" s="344" t="str">
        <f>IF(地價差額試算!G62&lt;&gt;"",地價差額試算!G62,"")</f>
        <v/>
      </c>
      <c r="H48" s="344" t="str">
        <f t="shared" si="6"/>
        <v/>
      </c>
      <c r="I48" s="344" t="str">
        <f t="shared" si="68"/>
        <v/>
      </c>
      <c r="J48" s="344" t="str">
        <f t="shared" si="69"/>
        <v/>
      </c>
      <c r="K48" s="17"/>
      <c r="L48" s="344" t="str">
        <f t="array" ref="L48">IFERROR(INDEX($A$1:$A$200,SMALL(IF($A$2:$A$201&lt;&gt;"",ROW($A$2:$A$201),9999),ROW(L47)),COLUMN(A:A)),"")</f>
        <v/>
      </c>
      <c r="M48" s="344" t="str">
        <f t="array" ref="M48">IFERROR(INDEX($E$1:$E$200,SMALL(IF($E$2:$E$201&lt;&gt;"",ROW($E$2:$E$201),9999),ROW(M47)),COLUMN(A:A)),"")</f>
        <v/>
      </c>
      <c r="N48" s="344" t="str">
        <f t="array" ref="N48">IFERROR(INDEX($F$1:$F$200,SMALL(IF($F$2:$F$201&lt;&gt;"",ROW($F$2:$F$201),9999),ROW(N47)),COLUMN(A:A)),"")</f>
        <v/>
      </c>
      <c r="O48" s="344" t="str">
        <f t="array" ref="O48">IFERROR(INDEX($G$1:$G$200,SMALL(IF($G$2:$G$201&lt;&gt;"",ROW($G$2:$G$201),9999),ROW(O47)),COLUMN(A:A)),"")</f>
        <v/>
      </c>
      <c r="P48" s="17"/>
      <c r="Q48" s="344" t="str">
        <f t="array" ref="Q48:R48">IFERROR((INDEX(L$1:O$201,SMALL(IF(MATCH($L$2:$L$201&amp;$O$2:$O$201,$L$2:$L$201&amp;$O$2:$O$201, )=ROW($L$1:$O$200),ROW($L$2:$O$201),4^8),ROW(A47)),{1,4})&amp;""),"")</f>
        <v/>
      </c>
      <c r="R48" s="344" t="str">
        <v/>
      </c>
      <c r="S48" s="17"/>
      <c r="T48" s="17" t="str">
        <f t="array" ref="T48">T(INDEX(Q:Q,MIN(IF(COUNTIF(T$1:T47,$Q$2:$Q$201),4^8,ROW($Q$2:$Q$201)))))</f>
        <v/>
      </c>
      <c r="U48" s="17" t="str">
        <f t="shared" ref="U48:AD48" ca="1" si="100">IFERROR(OFFSET($R$1,SUMPRODUCT(SMALL(($Q$2:$Q$201=U$1)*ROW($Q$2:$Q$201),ROW(43:43)+COUNTA($Q$2:$Q$201)-SUM(1*($Q$2:$Q$201=U$1))))-1,),"")</f>
        <v/>
      </c>
      <c r="V48" s="17" t="str">
        <f t="shared" ca="1" si="100"/>
        <v/>
      </c>
      <c r="W48" s="17" t="str">
        <f t="shared" ca="1" si="100"/>
        <v/>
      </c>
      <c r="X48" s="17" t="str">
        <f t="shared" ca="1" si="100"/>
        <v/>
      </c>
      <c r="Y48" s="17" t="str">
        <f t="shared" ca="1" si="100"/>
        <v/>
      </c>
      <c r="Z48" s="17" t="str">
        <f t="shared" ca="1" si="100"/>
        <v/>
      </c>
      <c r="AA48" s="17" t="str">
        <f t="shared" ca="1" si="100"/>
        <v/>
      </c>
      <c r="AB48" s="17" t="str">
        <f t="shared" ca="1" si="100"/>
        <v/>
      </c>
      <c r="AC48" s="17" t="str">
        <f t="shared" ca="1" si="100"/>
        <v/>
      </c>
      <c r="AD48" s="17" t="str">
        <f t="shared" ca="1" si="100"/>
        <v/>
      </c>
      <c r="AE48" s="17"/>
      <c r="AF48" s="344" t="str">
        <f>IF(AND(地價差額試算!K62="",$AJ48&lt;&gt;""),AF47,IF(AND(地價差額試算!K62&lt;&gt;"",$AJ48&lt;&gt;""),地價差額試算!K62,""))</f>
        <v/>
      </c>
      <c r="AG48" s="344" t="str">
        <f>IF(AND(地價差額試算!L62="",$AJ48&lt;&gt;""),AG47,IF(AND(地價差額試算!L62&lt;&gt;"",$AJ48&lt;&gt;""),地價差額試算!L62,""))</f>
        <v/>
      </c>
      <c r="AH48" s="344" t="str">
        <f>IF(AND(地價差額試算!M62="",$AJ48&lt;&gt;""),AH47,IF(AND(地價差額試算!M62&lt;&gt;"",$AJ48&lt;&gt;""),地價差額試算!M62,""))</f>
        <v/>
      </c>
      <c r="AI48" s="344" t="str">
        <f>IF(地價差額試算!N62&lt;&gt;"",地價差額試算!N62,"")</f>
        <v/>
      </c>
      <c r="AJ48" s="344" t="str">
        <f>IF(地價差額試算!O62&lt;&gt;"",地價差額試算!O62,"")</f>
        <v/>
      </c>
      <c r="AK48" s="344" t="str">
        <f>IF(地價差額試算!P62&lt;&gt;"",地價差額試算!P62,"")</f>
        <v/>
      </c>
      <c r="AL48" s="344" t="str">
        <f>IF(地價差額試算!Q62&lt;&gt;"",地價差額試算!Q62,"")</f>
        <v/>
      </c>
      <c r="AM48" s="344" t="str">
        <f t="shared" si="8"/>
        <v/>
      </c>
      <c r="AN48" s="344" t="str">
        <f t="shared" si="71"/>
        <v/>
      </c>
      <c r="AO48" s="344" t="str">
        <f t="shared" si="72"/>
        <v/>
      </c>
      <c r="AP48" s="17"/>
      <c r="AQ48" s="344" t="str">
        <f t="array" ref="AQ48">IFERROR(INDEX($AF$1:$AF$200,SMALL(IF($AF$2:$AF$201&lt;&gt;"",ROW($AF$2:$AF$201),9999),ROW(AQ47)),COLUMN(A:A)),"")</f>
        <v/>
      </c>
      <c r="AR48" s="344" t="str">
        <f t="array" ref="AR48">IFERROR(INDEX($AJ$1:$AJ$200,SMALL(IF($AJ$2:$AJ$201&lt;&gt;"",ROW($AJ$2:$AJ$201),9999),ROW(AQ47)),COLUMN(A:A)),"")</f>
        <v/>
      </c>
      <c r="AS48" s="344" t="str">
        <f t="array" ref="AS48">IFERROR(INDEX($AK$1:$AK$200,SMALL(IF($AK$2:$AK$201&lt;&gt;"",ROW($AK$2:$AK$201),9999),ROW(AS47)),COLUMN(A:A)),"")</f>
        <v/>
      </c>
      <c r="AT48" s="344" t="str">
        <f t="array" ref="AT48">IFERROR(INDEX($AL$1:$AL$200,SMALL(IF($AL$2:$AL$201&lt;&gt;"",ROW($AL$2:$AL$201),9999),ROW(AT47)),COLUMN(A:A)),"")</f>
        <v/>
      </c>
      <c r="AU48" s="17"/>
      <c r="AV48" s="344" t="str">
        <f t="array" ref="AV48:AW48">IFERROR((INDEX(AQ$1:AT$201,SMALL(IF(MATCH($AQ$2:$AQ$201&amp;$AT$2:$AT$201,$AQ$2:$AQ$201&amp;$AT$2:$AT$201, )=ROW($AQ$1:$AT$200),ROW($AQ$2:$AT$201),4^8),ROW(AV47)),{1,4})&amp;""),"")</f>
        <v/>
      </c>
      <c r="AW48" s="344" t="str">
        <v/>
      </c>
      <c r="AX48" s="17"/>
      <c r="AY48" s="17" t="str">
        <f t="array" ref="AY48">T(INDEX(AV:AV,MIN(IF(COUNTIF(AY$1:AY47,$AV$2:$AV$201),4^8,ROW($AV$2:$AV$201)))))</f>
        <v/>
      </c>
      <c r="AZ48" s="17" t="str">
        <f t="shared" ref="AZ48:BI48" ca="1" si="101">IFERROR(OFFSET($AW$1,SUMPRODUCT(SMALL(($AV$2:$AV$201=AZ$1)*ROW($AV$2:$AV$201),ROW(43:43)+COUNTA($AV$2:$AV$201)-SUM(1*($AV$2:$AV$201=AZ$1))))-1,),"")</f>
        <v/>
      </c>
      <c r="BA48" s="17" t="str">
        <f t="shared" ca="1" si="101"/>
        <v/>
      </c>
      <c r="BB48" s="17" t="str">
        <f t="shared" ca="1" si="101"/>
        <v/>
      </c>
      <c r="BC48" s="17" t="str">
        <f t="shared" ca="1" si="101"/>
        <v/>
      </c>
      <c r="BD48" s="17" t="str">
        <f t="shared" ca="1" si="101"/>
        <v/>
      </c>
      <c r="BE48" s="17" t="str">
        <f t="shared" ca="1" si="101"/>
        <v/>
      </c>
      <c r="BF48" s="17" t="str">
        <f t="shared" ca="1" si="101"/>
        <v/>
      </c>
      <c r="BG48" s="17" t="str">
        <f t="shared" ca="1" si="101"/>
        <v/>
      </c>
      <c r="BH48" s="17" t="str">
        <f t="shared" ca="1" si="101"/>
        <v/>
      </c>
      <c r="BI48" s="17" t="str">
        <f t="shared" ca="1" si="101"/>
        <v/>
      </c>
      <c r="BJ48" s="17"/>
      <c r="BK48" s="18" t="str">
        <f t="array" ref="BK48">IFERROR(INDEX($E$1:$E$200,SMALL(IF($E$2:$E$201&lt;&gt;"",ROW($E$2:$E$201),9999),ROW($A47)),COLUMN(A:A)),"")</f>
        <v/>
      </c>
      <c r="BL48" s="18" t="str">
        <f t="array" ref="BL48">IFERROR(INDEX($AJ$1:$AJ$200,SMALL(IF($AJ$2:$AJ$201&lt;&gt;"",ROW($AJ$2:$AJ$201),9999),ROW(A47)),COLUMN(A:A)),"")</f>
        <v/>
      </c>
      <c r="BM48" s="18" t="str">
        <f t="array" ref="BM48">T(INDEX($BK:$BK,MIN(IF(COUNTIF(BM$1:BM47,$BK$2:$BK$201),4^8,ROW($BK$2:$BK$201)))))</f>
        <v/>
      </c>
      <c r="BN48" s="18" t="str">
        <f t="array" ref="BN48">T(INDEX($BL:$BL,MIN(IF(COUNTIF(BN$1:BN47,$BL$2:$BL$201),4^8,ROW($BL$2:$BL$201)))))</f>
        <v/>
      </c>
      <c r="BO48" s="18" t="str">
        <f t="array" aca="1" ref="BO48" ca="1">IF(ROW(BO47)&gt;(COUNTA($BM$2:$BN$201)-COUNTIF($BM$2:$BN$201,"")),"",INDIRECT(TEXT(RIGHT(SMALL(IF($BM$2:$BN$501&lt;&gt;"",COLUMN($BM$2:$BN$501)*10001+ROW($BM$2:$BN$501)*100,999999),ROW(BO47)),4),"!R00!C00"),))</f>
        <v/>
      </c>
      <c r="BP48" s="18" t="str">
        <f t="array" aca="1" ref="BP48" ca="1">T(INDEX($BO:$BO,MIN(IF(COUNTIF(BP$1:BP47,$BO$2:$BO$201),4^8,ROW($BO$2:$BO$201)))))</f>
        <v/>
      </c>
    </row>
    <row r="49" spans="1:68">
      <c r="A49" s="344" t="str">
        <f>IF(AND(地價差額試算!A63="",$E49&lt;&gt;""),A48,IF(AND(地價差額試算!A63&lt;&gt;"",$E49&lt;&gt;""),地價差額試算!A63,""))</f>
        <v/>
      </c>
      <c r="B49" s="344" t="str">
        <f>IF(AND(地價差額試算!B63="",$E49&lt;&gt;""),B48,IF(AND(地價差額試算!B63&lt;&gt;"",$E49&lt;&gt;""),地價差額試算!B63,""))</f>
        <v/>
      </c>
      <c r="C49" s="344" t="str">
        <f>IF(AND(地價差額試算!C63="",$E49&lt;&gt;""),C48,IF(AND(地價差額試算!C63&lt;&gt;"",$E49&lt;&gt;""),地價差額試算!C63,""))</f>
        <v/>
      </c>
      <c r="D49" s="344" t="str">
        <f>IF(地價差額試算!D63&lt;&gt;"",地價差額試算!D63,"")</f>
        <v/>
      </c>
      <c r="E49" s="344" t="str">
        <f>IF(地價差額試算!E63&lt;&gt;"",地價差額試算!E63,"")</f>
        <v/>
      </c>
      <c r="F49" s="344" t="str">
        <f>IF(地價差額試算!F63&lt;&gt;"",地價差額試算!F63,"")</f>
        <v/>
      </c>
      <c r="G49" s="344" t="str">
        <f>IF(地價差額試算!G63&lt;&gt;"",地價差額試算!G63,"")</f>
        <v/>
      </c>
      <c r="H49" s="344" t="str">
        <f t="shared" si="6"/>
        <v/>
      </c>
      <c r="I49" s="344" t="str">
        <f t="shared" si="68"/>
        <v/>
      </c>
      <c r="J49" s="344" t="str">
        <f t="shared" si="69"/>
        <v/>
      </c>
      <c r="K49" s="17"/>
      <c r="L49" s="344" t="str">
        <f t="array" ref="L49">IFERROR(INDEX($A$1:$A$200,SMALL(IF($A$2:$A$201&lt;&gt;"",ROW($A$2:$A$201),9999),ROW(L48)),COLUMN(A:A)),"")</f>
        <v/>
      </c>
      <c r="M49" s="344" t="str">
        <f t="array" ref="M49">IFERROR(INDEX($E$1:$E$200,SMALL(IF($E$2:$E$201&lt;&gt;"",ROW($E$2:$E$201),9999),ROW(M48)),COLUMN(A:A)),"")</f>
        <v/>
      </c>
      <c r="N49" s="344" t="str">
        <f t="array" ref="N49">IFERROR(INDEX($F$1:$F$200,SMALL(IF($F$2:$F$201&lt;&gt;"",ROW($F$2:$F$201),9999),ROW(N48)),COLUMN(A:A)),"")</f>
        <v/>
      </c>
      <c r="O49" s="344" t="str">
        <f t="array" ref="O49">IFERROR(INDEX($G$1:$G$200,SMALL(IF($G$2:$G$201&lt;&gt;"",ROW($G$2:$G$201),9999),ROW(O48)),COLUMN(A:A)),"")</f>
        <v/>
      </c>
      <c r="P49" s="17"/>
      <c r="Q49" s="344" t="str">
        <f t="array" ref="Q49:R49">IFERROR((INDEX(L$1:O$201,SMALL(IF(MATCH($L$2:$L$201&amp;$O$2:$O$201,$L$2:$L$201&amp;$O$2:$O$201, )=ROW($L$1:$O$200),ROW($L$2:$O$201),4^8),ROW(A48)),{1,4})&amp;""),"")</f>
        <v/>
      </c>
      <c r="R49" s="344" t="str">
        <v/>
      </c>
      <c r="S49" s="17"/>
      <c r="T49" s="17" t="str">
        <f t="array" ref="T49">T(INDEX(Q:Q,MIN(IF(COUNTIF(T$1:T48,$Q$2:$Q$201),4^8,ROW($Q$2:$Q$201)))))</f>
        <v/>
      </c>
      <c r="U49" s="17" t="str">
        <f t="shared" ref="U49:AD49" ca="1" si="102">IFERROR(OFFSET($R$1,SUMPRODUCT(SMALL(($Q$2:$Q$201=U$1)*ROW($Q$2:$Q$201),ROW(44:44)+COUNTA($Q$2:$Q$201)-SUM(1*($Q$2:$Q$201=U$1))))-1,),"")</f>
        <v/>
      </c>
      <c r="V49" s="17" t="str">
        <f t="shared" ca="1" si="102"/>
        <v/>
      </c>
      <c r="W49" s="17" t="str">
        <f t="shared" ca="1" si="102"/>
        <v/>
      </c>
      <c r="X49" s="17" t="str">
        <f t="shared" ca="1" si="102"/>
        <v/>
      </c>
      <c r="Y49" s="17" t="str">
        <f t="shared" ca="1" si="102"/>
        <v/>
      </c>
      <c r="Z49" s="17" t="str">
        <f t="shared" ca="1" si="102"/>
        <v/>
      </c>
      <c r="AA49" s="17" t="str">
        <f t="shared" ca="1" si="102"/>
        <v/>
      </c>
      <c r="AB49" s="17" t="str">
        <f t="shared" ca="1" si="102"/>
        <v/>
      </c>
      <c r="AC49" s="17" t="str">
        <f t="shared" ca="1" si="102"/>
        <v/>
      </c>
      <c r="AD49" s="17" t="str">
        <f t="shared" ca="1" si="102"/>
        <v/>
      </c>
      <c r="AE49" s="17"/>
      <c r="AF49" s="344" t="str">
        <f>IF(AND(地價差額試算!K63="",$AJ49&lt;&gt;""),AF48,IF(AND(地價差額試算!K63&lt;&gt;"",$AJ49&lt;&gt;""),地價差額試算!K63,""))</f>
        <v/>
      </c>
      <c r="AG49" s="344" t="str">
        <f>IF(AND(地價差額試算!L63="",$AJ49&lt;&gt;""),AG48,IF(AND(地價差額試算!L63&lt;&gt;"",$AJ49&lt;&gt;""),地價差額試算!L63,""))</f>
        <v/>
      </c>
      <c r="AH49" s="344" t="str">
        <f>IF(AND(地價差額試算!M63="",$AJ49&lt;&gt;""),AH48,IF(AND(地價差額試算!M63&lt;&gt;"",$AJ49&lt;&gt;""),地價差額試算!M63,""))</f>
        <v/>
      </c>
      <c r="AI49" s="344" t="str">
        <f>IF(地價差額試算!N63&lt;&gt;"",地價差額試算!N63,"")</f>
        <v/>
      </c>
      <c r="AJ49" s="344" t="str">
        <f>IF(地價差額試算!O63&lt;&gt;"",地價差額試算!O63,"")</f>
        <v/>
      </c>
      <c r="AK49" s="344" t="str">
        <f>IF(地價差額試算!P63&lt;&gt;"",地價差額試算!P63,"")</f>
        <v/>
      </c>
      <c r="AL49" s="344" t="str">
        <f>IF(地價差額試算!Q63&lt;&gt;"",地價差額試算!Q63,"")</f>
        <v/>
      </c>
      <c r="AM49" s="344" t="str">
        <f t="shared" si="8"/>
        <v/>
      </c>
      <c r="AN49" s="344" t="str">
        <f t="shared" si="71"/>
        <v/>
      </c>
      <c r="AO49" s="344" t="str">
        <f t="shared" si="72"/>
        <v/>
      </c>
      <c r="AP49" s="17"/>
      <c r="AQ49" s="344" t="str">
        <f t="array" ref="AQ49">IFERROR(INDEX($AF$1:$AF$200,SMALL(IF($AF$2:$AF$201&lt;&gt;"",ROW($AF$2:$AF$201),9999),ROW(AQ48)),COLUMN(A:A)),"")</f>
        <v/>
      </c>
      <c r="AR49" s="344" t="str">
        <f t="array" ref="AR49">IFERROR(INDEX($AJ$1:$AJ$200,SMALL(IF($AJ$2:$AJ$201&lt;&gt;"",ROW($AJ$2:$AJ$201),9999),ROW(AQ48)),COLUMN(A:A)),"")</f>
        <v/>
      </c>
      <c r="AS49" s="344" t="str">
        <f t="array" ref="AS49">IFERROR(INDEX($AK$1:$AK$200,SMALL(IF($AK$2:$AK$201&lt;&gt;"",ROW($AK$2:$AK$201),9999),ROW(AS48)),COLUMN(A:A)),"")</f>
        <v/>
      </c>
      <c r="AT49" s="344" t="str">
        <f t="array" ref="AT49">IFERROR(INDEX($AL$1:$AL$200,SMALL(IF($AL$2:$AL$201&lt;&gt;"",ROW($AL$2:$AL$201),9999),ROW(AT48)),COLUMN(A:A)),"")</f>
        <v/>
      </c>
      <c r="AU49" s="17"/>
      <c r="AV49" s="344" t="str">
        <f t="array" ref="AV49:AW49">IFERROR((INDEX(AQ$1:AT$201,SMALL(IF(MATCH($AQ$2:$AQ$201&amp;$AT$2:$AT$201,$AQ$2:$AQ$201&amp;$AT$2:$AT$201, )=ROW($AQ$1:$AT$200),ROW($AQ$2:$AT$201),4^8),ROW(AV48)),{1,4})&amp;""),"")</f>
        <v/>
      </c>
      <c r="AW49" s="344" t="str">
        <v/>
      </c>
      <c r="AX49" s="17"/>
      <c r="AY49" s="17" t="str">
        <f t="array" ref="AY49">T(INDEX(AV:AV,MIN(IF(COUNTIF(AY$1:AY48,$AV$2:$AV$201),4^8,ROW($AV$2:$AV$201)))))</f>
        <v/>
      </c>
      <c r="AZ49" s="17" t="str">
        <f t="shared" ref="AZ49:BI49" ca="1" si="103">IFERROR(OFFSET($AW$1,SUMPRODUCT(SMALL(($AV$2:$AV$201=AZ$1)*ROW($AV$2:$AV$201),ROW(44:44)+COUNTA($AV$2:$AV$201)-SUM(1*($AV$2:$AV$201=AZ$1))))-1,),"")</f>
        <v/>
      </c>
      <c r="BA49" s="17" t="str">
        <f t="shared" ca="1" si="103"/>
        <v/>
      </c>
      <c r="BB49" s="17" t="str">
        <f t="shared" ca="1" si="103"/>
        <v/>
      </c>
      <c r="BC49" s="17" t="str">
        <f t="shared" ca="1" si="103"/>
        <v/>
      </c>
      <c r="BD49" s="17" t="str">
        <f t="shared" ca="1" si="103"/>
        <v/>
      </c>
      <c r="BE49" s="17" t="str">
        <f t="shared" ca="1" si="103"/>
        <v/>
      </c>
      <c r="BF49" s="17" t="str">
        <f t="shared" ca="1" si="103"/>
        <v/>
      </c>
      <c r="BG49" s="17" t="str">
        <f t="shared" ca="1" si="103"/>
        <v/>
      </c>
      <c r="BH49" s="17" t="str">
        <f t="shared" ca="1" si="103"/>
        <v/>
      </c>
      <c r="BI49" s="17" t="str">
        <f t="shared" ca="1" si="103"/>
        <v/>
      </c>
      <c r="BJ49" s="17"/>
      <c r="BK49" s="18" t="str">
        <f t="array" ref="BK49">IFERROR(INDEX($E$1:$E$200,SMALL(IF($E$2:$E$201&lt;&gt;"",ROW($E$2:$E$201),9999),ROW($A48)),COLUMN(A:A)),"")</f>
        <v/>
      </c>
      <c r="BL49" s="18" t="str">
        <f t="array" ref="BL49">IFERROR(INDEX($AJ$1:$AJ$200,SMALL(IF($AJ$2:$AJ$201&lt;&gt;"",ROW($AJ$2:$AJ$201),9999),ROW(A48)),COLUMN(A:A)),"")</f>
        <v/>
      </c>
      <c r="BM49" s="18" t="str">
        <f t="array" ref="BM49">T(INDEX($BK:$BK,MIN(IF(COUNTIF(BM$1:BM48,$BK$2:$BK$201),4^8,ROW($BK$2:$BK$201)))))</f>
        <v/>
      </c>
      <c r="BN49" s="18" t="str">
        <f t="array" ref="BN49">T(INDEX($BL:$BL,MIN(IF(COUNTIF(BN$1:BN48,$BL$2:$BL$201),4^8,ROW($BL$2:$BL$201)))))</f>
        <v/>
      </c>
      <c r="BO49" s="18" t="str">
        <f t="array" aca="1" ref="BO49" ca="1">IF(ROW(BO48)&gt;(COUNTA($BM$2:$BN$201)-COUNTIF($BM$2:$BN$201,"")),"",INDIRECT(TEXT(RIGHT(SMALL(IF($BM$2:$BN$501&lt;&gt;"",COLUMN($BM$2:$BN$501)*10001+ROW($BM$2:$BN$501)*100,999999),ROW(BO48)),4),"!R00!C00"),))</f>
        <v/>
      </c>
      <c r="BP49" s="18" t="str">
        <f t="array" aca="1" ref="BP49" ca="1">T(INDEX($BO:$BO,MIN(IF(COUNTIF(BP$1:BP48,$BO$2:$BO$201),4^8,ROW($BO$2:$BO$201)))))</f>
        <v/>
      </c>
    </row>
    <row r="50" spans="1:68">
      <c r="A50" s="344" t="str">
        <f>IF(AND(地價差額試算!A64="",$E50&lt;&gt;""),A49,IF(AND(地價差額試算!A64&lt;&gt;"",$E50&lt;&gt;""),地價差額試算!A64,""))</f>
        <v/>
      </c>
      <c r="B50" s="344" t="str">
        <f>IF(AND(地價差額試算!B64="",$E50&lt;&gt;""),B49,IF(AND(地價差額試算!B64&lt;&gt;"",$E50&lt;&gt;""),地價差額試算!B64,""))</f>
        <v/>
      </c>
      <c r="C50" s="344" t="str">
        <f>IF(AND(地價差額試算!C64="",$E50&lt;&gt;""),C49,IF(AND(地價差額試算!C64&lt;&gt;"",$E50&lt;&gt;""),地價差額試算!C64,""))</f>
        <v/>
      </c>
      <c r="D50" s="344" t="str">
        <f>IF(地價差額試算!D64&lt;&gt;"",地價差額試算!D64,"")</f>
        <v/>
      </c>
      <c r="E50" s="344" t="str">
        <f>IF(地價差額試算!E64&lt;&gt;"",地價差額試算!E64,"")</f>
        <v/>
      </c>
      <c r="F50" s="344" t="str">
        <f>IF(地價差額試算!F64&lt;&gt;"",地價差額試算!F64,"")</f>
        <v/>
      </c>
      <c r="G50" s="344" t="str">
        <f>IF(地價差額試算!G64&lt;&gt;"",地價差額試算!G64,"")</f>
        <v/>
      </c>
      <c r="H50" s="344" t="str">
        <f t="shared" si="6"/>
        <v/>
      </c>
      <c r="I50" s="344" t="str">
        <f t="shared" si="68"/>
        <v/>
      </c>
      <c r="J50" s="344" t="str">
        <f t="shared" si="69"/>
        <v/>
      </c>
      <c r="K50" s="17"/>
      <c r="L50" s="344" t="str">
        <f t="array" ref="L50">IFERROR(INDEX($A$1:$A$200,SMALL(IF($A$2:$A$201&lt;&gt;"",ROW($A$2:$A$201),9999),ROW(L49)),COLUMN(A:A)),"")</f>
        <v/>
      </c>
      <c r="M50" s="344" t="str">
        <f t="array" ref="M50">IFERROR(INDEX($E$1:$E$200,SMALL(IF($E$2:$E$201&lt;&gt;"",ROW($E$2:$E$201),9999),ROW(M49)),COLUMN(A:A)),"")</f>
        <v/>
      </c>
      <c r="N50" s="344" t="str">
        <f t="array" ref="N50">IFERROR(INDEX($F$1:$F$200,SMALL(IF($F$2:$F$201&lt;&gt;"",ROW($F$2:$F$201),9999),ROW(N49)),COLUMN(A:A)),"")</f>
        <v/>
      </c>
      <c r="O50" s="344" t="str">
        <f t="array" ref="O50">IFERROR(INDEX($G$1:$G$200,SMALL(IF($G$2:$G$201&lt;&gt;"",ROW($G$2:$G$201),9999),ROW(O49)),COLUMN(A:A)),"")</f>
        <v/>
      </c>
      <c r="P50" s="17"/>
      <c r="Q50" s="344" t="str">
        <f t="array" ref="Q50:R50">IFERROR((INDEX(L$1:O$201,SMALL(IF(MATCH($L$2:$L$201&amp;$O$2:$O$201,$L$2:$L$201&amp;$O$2:$O$201, )=ROW($L$1:$O$200),ROW($L$2:$O$201),4^8),ROW(A49)),{1,4})&amp;""),"")</f>
        <v/>
      </c>
      <c r="R50" s="344" t="str">
        <v/>
      </c>
      <c r="S50" s="17"/>
      <c r="T50" s="17" t="str">
        <f t="array" ref="T50">T(INDEX(Q:Q,MIN(IF(COUNTIF(T$1:T49,$Q$2:$Q$201),4^8,ROW($Q$2:$Q$201)))))</f>
        <v/>
      </c>
      <c r="U50" s="17" t="str">
        <f t="shared" ref="U50:AD50" ca="1" si="104">IFERROR(OFFSET($R$1,SUMPRODUCT(SMALL(($Q$2:$Q$201=U$1)*ROW($Q$2:$Q$201),ROW(45:45)+COUNTA($Q$2:$Q$201)-SUM(1*($Q$2:$Q$201=U$1))))-1,),"")</f>
        <v/>
      </c>
      <c r="V50" s="17" t="str">
        <f t="shared" ca="1" si="104"/>
        <v/>
      </c>
      <c r="W50" s="17" t="str">
        <f t="shared" ca="1" si="104"/>
        <v/>
      </c>
      <c r="X50" s="17" t="str">
        <f t="shared" ca="1" si="104"/>
        <v/>
      </c>
      <c r="Y50" s="17" t="str">
        <f t="shared" ca="1" si="104"/>
        <v/>
      </c>
      <c r="Z50" s="17" t="str">
        <f t="shared" ca="1" si="104"/>
        <v/>
      </c>
      <c r="AA50" s="17" t="str">
        <f t="shared" ca="1" si="104"/>
        <v/>
      </c>
      <c r="AB50" s="17" t="str">
        <f t="shared" ca="1" si="104"/>
        <v/>
      </c>
      <c r="AC50" s="17" t="str">
        <f t="shared" ca="1" si="104"/>
        <v/>
      </c>
      <c r="AD50" s="17" t="str">
        <f t="shared" ca="1" si="104"/>
        <v/>
      </c>
      <c r="AE50" s="17"/>
      <c r="AF50" s="344" t="str">
        <f>IF(AND(地價差額試算!K64="",$AJ50&lt;&gt;""),AF49,IF(AND(地價差額試算!K64&lt;&gt;"",$AJ50&lt;&gt;""),地價差額試算!K64,""))</f>
        <v/>
      </c>
      <c r="AG50" s="344" t="str">
        <f>IF(AND(地價差額試算!L64="",$AJ50&lt;&gt;""),AG49,IF(AND(地價差額試算!L64&lt;&gt;"",$AJ50&lt;&gt;""),地價差額試算!L64,""))</f>
        <v/>
      </c>
      <c r="AH50" s="344" t="str">
        <f>IF(AND(地價差額試算!M64="",$AJ50&lt;&gt;""),AH49,IF(AND(地價差額試算!M64&lt;&gt;"",$AJ50&lt;&gt;""),地價差額試算!M64,""))</f>
        <v/>
      </c>
      <c r="AI50" s="344" t="str">
        <f>IF(地價差額試算!N64&lt;&gt;"",地價差額試算!N64,"")</f>
        <v/>
      </c>
      <c r="AJ50" s="344" t="str">
        <f>IF(地價差額試算!O64&lt;&gt;"",地價差額試算!O64,"")</f>
        <v/>
      </c>
      <c r="AK50" s="344" t="str">
        <f>IF(地價差額試算!P64&lt;&gt;"",地價差額試算!P64,"")</f>
        <v/>
      </c>
      <c r="AL50" s="344" t="str">
        <f>IF(地價差額試算!Q64&lt;&gt;"",地價差額試算!Q64,"")</f>
        <v/>
      </c>
      <c r="AM50" s="344" t="str">
        <f t="shared" si="8"/>
        <v/>
      </c>
      <c r="AN50" s="344" t="str">
        <f t="shared" si="71"/>
        <v/>
      </c>
      <c r="AO50" s="344" t="str">
        <f t="shared" si="72"/>
        <v/>
      </c>
      <c r="AP50" s="17"/>
      <c r="AQ50" s="344" t="str">
        <f t="array" ref="AQ50">IFERROR(INDEX($AF$1:$AF$200,SMALL(IF($AF$2:$AF$201&lt;&gt;"",ROW($AF$2:$AF$201),9999),ROW(AQ49)),COLUMN(A:A)),"")</f>
        <v/>
      </c>
      <c r="AR50" s="344" t="str">
        <f t="array" ref="AR50">IFERROR(INDEX($AJ$1:$AJ$200,SMALL(IF($AJ$2:$AJ$201&lt;&gt;"",ROW($AJ$2:$AJ$201),9999),ROW(AQ49)),COLUMN(A:A)),"")</f>
        <v/>
      </c>
      <c r="AS50" s="344" t="str">
        <f t="array" ref="AS50">IFERROR(INDEX($AK$1:$AK$200,SMALL(IF($AK$2:$AK$201&lt;&gt;"",ROW($AK$2:$AK$201),9999),ROW(AS49)),COLUMN(A:A)),"")</f>
        <v/>
      </c>
      <c r="AT50" s="344" t="str">
        <f t="array" ref="AT50">IFERROR(INDEX($AL$1:$AL$200,SMALL(IF($AL$2:$AL$201&lt;&gt;"",ROW($AL$2:$AL$201),9999),ROW(AT49)),COLUMN(A:A)),"")</f>
        <v/>
      </c>
      <c r="AU50" s="17"/>
      <c r="AV50" s="344" t="str">
        <f t="array" ref="AV50:AW50">IFERROR((INDEX(AQ$1:AT$201,SMALL(IF(MATCH($AQ$2:$AQ$201&amp;$AT$2:$AT$201,$AQ$2:$AQ$201&amp;$AT$2:$AT$201, )=ROW($AQ$1:$AT$200),ROW($AQ$2:$AT$201),4^8),ROW(AV49)),{1,4})&amp;""),"")</f>
        <v/>
      </c>
      <c r="AW50" s="344" t="str">
        <v/>
      </c>
      <c r="AX50" s="17"/>
      <c r="AY50" s="17" t="str">
        <f t="array" ref="AY50">T(INDEX(AV:AV,MIN(IF(COUNTIF(AY$1:AY49,$AV$2:$AV$201),4^8,ROW($AV$2:$AV$201)))))</f>
        <v/>
      </c>
      <c r="AZ50" s="17" t="str">
        <f t="shared" ref="AZ50:BI50" ca="1" si="105">IFERROR(OFFSET($AW$1,SUMPRODUCT(SMALL(($AV$2:$AV$201=AZ$1)*ROW($AV$2:$AV$201),ROW(45:45)+COUNTA($AV$2:$AV$201)-SUM(1*($AV$2:$AV$201=AZ$1))))-1,),"")</f>
        <v/>
      </c>
      <c r="BA50" s="17" t="str">
        <f t="shared" ca="1" si="105"/>
        <v/>
      </c>
      <c r="BB50" s="17" t="str">
        <f t="shared" ca="1" si="105"/>
        <v/>
      </c>
      <c r="BC50" s="17" t="str">
        <f t="shared" ca="1" si="105"/>
        <v/>
      </c>
      <c r="BD50" s="17" t="str">
        <f t="shared" ca="1" si="105"/>
        <v/>
      </c>
      <c r="BE50" s="17" t="str">
        <f t="shared" ca="1" si="105"/>
        <v/>
      </c>
      <c r="BF50" s="17" t="str">
        <f t="shared" ca="1" si="105"/>
        <v/>
      </c>
      <c r="BG50" s="17" t="str">
        <f t="shared" ca="1" si="105"/>
        <v/>
      </c>
      <c r="BH50" s="17" t="str">
        <f t="shared" ca="1" si="105"/>
        <v/>
      </c>
      <c r="BI50" s="17" t="str">
        <f t="shared" ca="1" si="105"/>
        <v/>
      </c>
      <c r="BJ50" s="17"/>
      <c r="BK50" s="18" t="str">
        <f t="array" ref="BK50">IFERROR(INDEX($E$1:$E$200,SMALL(IF($E$2:$E$201&lt;&gt;"",ROW($E$2:$E$201),9999),ROW($A49)),COLUMN(A:A)),"")</f>
        <v/>
      </c>
      <c r="BL50" s="18" t="str">
        <f t="array" ref="BL50">IFERROR(INDEX($AJ$1:$AJ$200,SMALL(IF($AJ$2:$AJ$201&lt;&gt;"",ROW($AJ$2:$AJ$201),9999),ROW(A49)),COLUMN(A:A)),"")</f>
        <v/>
      </c>
      <c r="BM50" s="18" t="str">
        <f t="array" ref="BM50">T(INDEX($BK:$BK,MIN(IF(COUNTIF(BM$1:BM49,$BK$2:$BK$201),4^8,ROW($BK$2:$BK$201)))))</f>
        <v/>
      </c>
      <c r="BN50" s="18" t="str">
        <f t="array" ref="BN50">T(INDEX($BL:$BL,MIN(IF(COUNTIF(BN$1:BN49,$BL$2:$BL$201),4^8,ROW($BL$2:$BL$201)))))</f>
        <v/>
      </c>
      <c r="BO50" s="18" t="str">
        <f t="array" aca="1" ref="BO50" ca="1">IF(ROW(BO49)&gt;(COUNTA($BM$2:$BN$201)-COUNTIF($BM$2:$BN$201,"")),"",INDIRECT(TEXT(RIGHT(SMALL(IF($BM$2:$BN$501&lt;&gt;"",COLUMN($BM$2:$BN$501)*10001+ROW($BM$2:$BN$501)*100,999999),ROW(BO49)),4),"!R00!C00"),))</f>
        <v/>
      </c>
      <c r="BP50" s="18" t="str">
        <f t="array" aca="1" ref="BP50" ca="1">T(INDEX($BO:$BO,MIN(IF(COUNTIF(BP$1:BP49,$BO$2:$BO$201),4^8,ROW($BO$2:$BO$201)))))</f>
        <v/>
      </c>
    </row>
    <row r="51" spans="1:68">
      <c r="A51" s="344" t="str">
        <f>IF(AND(地價差額試算!A65="",$E51&lt;&gt;""),A50,IF(AND(地價差額試算!A65&lt;&gt;"",$E51&lt;&gt;""),地價差額試算!A65,""))</f>
        <v/>
      </c>
      <c r="B51" s="344" t="str">
        <f>IF(AND(地價差額試算!B65="",$E51&lt;&gt;""),B50,IF(AND(地價差額試算!B65&lt;&gt;"",$E51&lt;&gt;""),地價差額試算!B65,""))</f>
        <v/>
      </c>
      <c r="C51" s="344" t="str">
        <f>IF(AND(地價差額試算!C65="",$E51&lt;&gt;""),C50,IF(AND(地價差額試算!C65&lt;&gt;"",$E51&lt;&gt;""),地價差額試算!C65,""))</f>
        <v/>
      </c>
      <c r="D51" s="344" t="str">
        <f>IF(地價差額試算!D65&lt;&gt;"",地價差額試算!D65,"")</f>
        <v/>
      </c>
      <c r="E51" s="344" t="str">
        <f>IF(地價差額試算!E65&lt;&gt;"",地價差額試算!E65,"")</f>
        <v/>
      </c>
      <c r="F51" s="344" t="str">
        <f>IF(地價差額試算!F65&lt;&gt;"",地價差額試算!F65,"")</f>
        <v/>
      </c>
      <c r="G51" s="344" t="str">
        <f>IF(地價差額試算!G65&lt;&gt;"",地價差額試算!G65,"")</f>
        <v/>
      </c>
      <c r="H51" s="344" t="str">
        <f t="shared" si="6"/>
        <v/>
      </c>
      <c r="I51" s="344" t="str">
        <f t="shared" si="68"/>
        <v/>
      </c>
      <c r="J51" s="344" t="str">
        <f t="shared" si="69"/>
        <v/>
      </c>
      <c r="K51" s="17"/>
      <c r="L51" s="344" t="str">
        <f t="array" ref="L51">IFERROR(INDEX($A$1:$A$200,SMALL(IF($A$2:$A$201&lt;&gt;"",ROW($A$2:$A$201),9999),ROW(L50)),COLUMN(A:A)),"")</f>
        <v/>
      </c>
      <c r="M51" s="344" t="str">
        <f t="array" ref="M51">IFERROR(INDEX($E$1:$E$200,SMALL(IF($E$2:$E$201&lt;&gt;"",ROW($E$2:$E$201),9999),ROW(M50)),COLUMN(A:A)),"")</f>
        <v/>
      </c>
      <c r="N51" s="344" t="str">
        <f t="array" ref="N51">IFERROR(INDEX($F$1:$F$200,SMALL(IF($F$2:$F$201&lt;&gt;"",ROW($F$2:$F$201),9999),ROW(N50)),COLUMN(A:A)),"")</f>
        <v/>
      </c>
      <c r="O51" s="344" t="str">
        <f t="array" ref="O51">IFERROR(INDEX($G$1:$G$200,SMALL(IF($G$2:$G$201&lt;&gt;"",ROW($G$2:$G$201),9999),ROW(O50)),COLUMN(A:A)),"")</f>
        <v/>
      </c>
      <c r="P51" s="17"/>
      <c r="Q51" s="344" t="str">
        <f t="array" ref="Q51:R51">IFERROR((INDEX(L$1:O$201,SMALL(IF(MATCH($L$2:$L$201&amp;$O$2:$O$201,$L$2:$L$201&amp;$O$2:$O$201, )=ROW($L$1:$O$200),ROW($L$2:$O$201),4^8),ROW(A50)),{1,4})&amp;""),"")</f>
        <v/>
      </c>
      <c r="R51" s="344" t="str">
        <v/>
      </c>
      <c r="S51" s="17"/>
      <c r="T51" s="17" t="str">
        <f t="array" ref="T51">T(INDEX(Q:Q,MIN(IF(COUNTIF(T$1:T50,$Q$2:$Q$201),4^8,ROW($Q$2:$Q$201)))))</f>
        <v/>
      </c>
      <c r="U51" s="17" t="str">
        <f t="shared" ref="U51:AD51" ca="1" si="106">IFERROR(OFFSET($R$1,SUMPRODUCT(SMALL(($Q$2:$Q$201=U$1)*ROW($Q$2:$Q$201),ROW(46:46)+COUNTA($Q$2:$Q$201)-SUM(1*($Q$2:$Q$201=U$1))))-1,),"")</f>
        <v/>
      </c>
      <c r="V51" s="17" t="str">
        <f t="shared" ca="1" si="106"/>
        <v/>
      </c>
      <c r="W51" s="17" t="str">
        <f t="shared" ca="1" si="106"/>
        <v/>
      </c>
      <c r="X51" s="17" t="str">
        <f t="shared" ca="1" si="106"/>
        <v/>
      </c>
      <c r="Y51" s="17" t="str">
        <f t="shared" ca="1" si="106"/>
        <v/>
      </c>
      <c r="Z51" s="17" t="str">
        <f t="shared" ca="1" si="106"/>
        <v/>
      </c>
      <c r="AA51" s="17" t="str">
        <f t="shared" ca="1" si="106"/>
        <v/>
      </c>
      <c r="AB51" s="17" t="str">
        <f t="shared" ca="1" si="106"/>
        <v/>
      </c>
      <c r="AC51" s="17" t="str">
        <f t="shared" ca="1" si="106"/>
        <v/>
      </c>
      <c r="AD51" s="17" t="str">
        <f t="shared" ca="1" si="106"/>
        <v/>
      </c>
      <c r="AE51" s="17"/>
      <c r="AF51" s="344" t="str">
        <f>IF(AND(地價差額試算!K65="",$AJ51&lt;&gt;""),AF50,IF(AND(地價差額試算!K65&lt;&gt;"",$AJ51&lt;&gt;""),地價差額試算!K65,""))</f>
        <v/>
      </c>
      <c r="AG51" s="344" t="str">
        <f>IF(AND(地價差額試算!L65="",$AJ51&lt;&gt;""),AG50,IF(AND(地價差額試算!L65&lt;&gt;"",$AJ51&lt;&gt;""),地價差額試算!L65,""))</f>
        <v/>
      </c>
      <c r="AH51" s="344" t="str">
        <f>IF(AND(地價差額試算!M65="",$AJ51&lt;&gt;""),AH50,IF(AND(地價差額試算!M65&lt;&gt;"",$AJ51&lt;&gt;""),地價差額試算!M65,""))</f>
        <v/>
      </c>
      <c r="AI51" s="344" t="str">
        <f>IF(地價差額試算!N65&lt;&gt;"",地價差額試算!N65,"")</f>
        <v/>
      </c>
      <c r="AJ51" s="344" t="str">
        <f>IF(地價差額試算!O65&lt;&gt;"",地價差額試算!O65,"")</f>
        <v/>
      </c>
      <c r="AK51" s="344" t="str">
        <f>IF(地價差額試算!P65&lt;&gt;"",地價差額試算!P65,"")</f>
        <v/>
      </c>
      <c r="AL51" s="344" t="str">
        <f>IF(地價差額試算!Q65&lt;&gt;"",地價差額試算!Q65,"")</f>
        <v/>
      </c>
      <c r="AM51" s="344" t="str">
        <f t="shared" si="8"/>
        <v/>
      </c>
      <c r="AN51" s="344" t="str">
        <f t="shared" si="71"/>
        <v/>
      </c>
      <c r="AO51" s="344" t="str">
        <f t="shared" si="72"/>
        <v/>
      </c>
      <c r="AP51" s="17"/>
      <c r="AQ51" s="344" t="str">
        <f t="array" ref="AQ51">IFERROR(INDEX($AF$1:$AF$200,SMALL(IF($AF$2:$AF$201&lt;&gt;"",ROW($AF$2:$AF$201),9999),ROW(AQ50)),COLUMN(A:A)),"")</f>
        <v/>
      </c>
      <c r="AR51" s="344" t="str">
        <f t="array" ref="AR51">IFERROR(INDEX($AJ$1:$AJ$200,SMALL(IF($AJ$2:$AJ$201&lt;&gt;"",ROW($AJ$2:$AJ$201),9999),ROW(AQ50)),COLUMN(A:A)),"")</f>
        <v/>
      </c>
      <c r="AS51" s="344" t="str">
        <f t="array" ref="AS51">IFERROR(INDEX($AK$1:$AK$200,SMALL(IF($AK$2:$AK$201&lt;&gt;"",ROW($AK$2:$AK$201),9999),ROW(AS50)),COLUMN(A:A)),"")</f>
        <v/>
      </c>
      <c r="AT51" s="344" t="str">
        <f t="array" ref="AT51">IFERROR(INDEX($AL$1:$AL$200,SMALL(IF($AL$2:$AL$201&lt;&gt;"",ROW($AL$2:$AL$201),9999),ROW(AT50)),COLUMN(A:A)),"")</f>
        <v/>
      </c>
      <c r="AU51" s="17"/>
      <c r="AV51" s="344" t="str">
        <f t="array" ref="AV51:AW51">IFERROR((INDEX(AQ$1:AT$201,SMALL(IF(MATCH($AQ$2:$AQ$201&amp;$AT$2:$AT$201,$AQ$2:$AQ$201&amp;$AT$2:$AT$201, )=ROW($AQ$1:$AT$200),ROW($AQ$2:$AT$201),4^8),ROW(AV50)),{1,4})&amp;""),"")</f>
        <v/>
      </c>
      <c r="AW51" s="344" t="str">
        <v/>
      </c>
      <c r="AX51" s="17"/>
      <c r="AY51" s="17" t="str">
        <f t="array" ref="AY51">T(INDEX(AV:AV,MIN(IF(COUNTIF(AY$1:AY50,$AV$2:$AV$201),4^8,ROW($AV$2:$AV$201)))))</f>
        <v/>
      </c>
      <c r="AZ51" s="17" t="str">
        <f t="shared" ref="AZ51:BI51" ca="1" si="107">IFERROR(OFFSET($AW$1,SUMPRODUCT(SMALL(($AV$2:$AV$201=AZ$1)*ROW($AV$2:$AV$201),ROW(46:46)+COUNTA($AV$2:$AV$201)-SUM(1*($AV$2:$AV$201=AZ$1))))-1,),"")</f>
        <v/>
      </c>
      <c r="BA51" s="17" t="str">
        <f t="shared" ca="1" si="107"/>
        <v/>
      </c>
      <c r="BB51" s="17" t="str">
        <f t="shared" ca="1" si="107"/>
        <v/>
      </c>
      <c r="BC51" s="17" t="str">
        <f t="shared" ca="1" si="107"/>
        <v/>
      </c>
      <c r="BD51" s="17" t="str">
        <f t="shared" ca="1" si="107"/>
        <v/>
      </c>
      <c r="BE51" s="17" t="str">
        <f t="shared" ca="1" si="107"/>
        <v/>
      </c>
      <c r="BF51" s="17" t="str">
        <f t="shared" ca="1" si="107"/>
        <v/>
      </c>
      <c r="BG51" s="17" t="str">
        <f t="shared" ca="1" si="107"/>
        <v/>
      </c>
      <c r="BH51" s="17" t="str">
        <f t="shared" ca="1" si="107"/>
        <v/>
      </c>
      <c r="BI51" s="17" t="str">
        <f t="shared" ca="1" si="107"/>
        <v/>
      </c>
      <c r="BJ51" s="17"/>
      <c r="BK51" s="18" t="str">
        <f t="array" ref="BK51">IFERROR(INDEX($E$1:$E$200,SMALL(IF($E$2:$E$201&lt;&gt;"",ROW($E$2:$E$201),9999),ROW($A50)),COLUMN(A:A)),"")</f>
        <v/>
      </c>
      <c r="BL51" s="18" t="str">
        <f t="array" ref="BL51">IFERROR(INDEX($AJ$1:$AJ$200,SMALL(IF($AJ$2:$AJ$201&lt;&gt;"",ROW($AJ$2:$AJ$201),9999),ROW(A50)),COLUMN(A:A)),"")</f>
        <v/>
      </c>
      <c r="BM51" s="18" t="str">
        <f t="array" ref="BM51">T(INDEX($BK:$BK,MIN(IF(COUNTIF(BM$1:BM50,$BK$2:$BK$201),4^8,ROW($BK$2:$BK$201)))))</f>
        <v/>
      </c>
      <c r="BN51" s="18" t="str">
        <f t="array" ref="BN51">T(INDEX($BL:$BL,MIN(IF(COUNTIF(BN$1:BN50,$BL$2:$BL$201),4^8,ROW($BL$2:$BL$201)))))</f>
        <v/>
      </c>
      <c r="BO51" s="18" t="str">
        <f t="array" aca="1" ref="BO51" ca="1">IF(ROW(BO50)&gt;(COUNTA($BM$2:$BN$201)-COUNTIF($BM$2:$BN$201,"")),"",INDIRECT(TEXT(RIGHT(SMALL(IF($BM$2:$BN$501&lt;&gt;"",COLUMN($BM$2:$BN$501)*10001+ROW($BM$2:$BN$501)*100,999999),ROW(BO50)),4),"!R00!C00"),))</f>
        <v/>
      </c>
      <c r="BP51" s="18" t="str">
        <f t="array" aca="1" ref="BP51" ca="1">T(INDEX($BO:$BO,MIN(IF(COUNTIF(BP$1:BP50,$BO$2:$BO$201),4^8,ROW($BO$2:$BO$201)))))</f>
        <v/>
      </c>
    </row>
    <row r="52" spans="1:68">
      <c r="A52" s="344" t="str">
        <f>IF(AND(地價差額試算!A66="",$E52&lt;&gt;""),A51,IF(AND(地價差額試算!A66&lt;&gt;"",$E52&lt;&gt;""),地價差額試算!A66,""))</f>
        <v/>
      </c>
      <c r="B52" s="344" t="str">
        <f>IF(AND(地價差額試算!B66="",$E52&lt;&gt;""),B51,IF(AND(地價差額試算!B66&lt;&gt;"",$E52&lt;&gt;""),地價差額試算!B66,""))</f>
        <v/>
      </c>
      <c r="C52" s="344" t="str">
        <f>IF(AND(地價差額試算!C66="",$E52&lt;&gt;""),C51,IF(AND(地價差額試算!C66&lt;&gt;"",$E52&lt;&gt;""),地價差額試算!C66,""))</f>
        <v/>
      </c>
      <c r="D52" s="344" t="str">
        <f>IF(地價差額試算!D66&lt;&gt;"",地價差額試算!D66,"")</f>
        <v/>
      </c>
      <c r="E52" s="344" t="str">
        <f>IF(地價差額試算!E66&lt;&gt;"",地價差額試算!E66,"")</f>
        <v/>
      </c>
      <c r="F52" s="344" t="str">
        <f>IF(地價差額試算!F66&lt;&gt;"",地價差額試算!F66,"")</f>
        <v/>
      </c>
      <c r="G52" s="344" t="str">
        <f>IF(地價差額試算!G66&lt;&gt;"",地價差額試算!G66,"")</f>
        <v/>
      </c>
      <c r="H52" s="344" t="str">
        <f t="shared" si="6"/>
        <v/>
      </c>
      <c r="I52" s="344" t="str">
        <f t="shared" si="68"/>
        <v/>
      </c>
      <c r="J52" s="344" t="str">
        <f t="shared" si="69"/>
        <v/>
      </c>
      <c r="K52" s="17"/>
      <c r="L52" s="344" t="str">
        <f t="array" ref="L52">IFERROR(INDEX($A$1:$A$200,SMALL(IF($A$2:$A$201&lt;&gt;"",ROW($A$2:$A$201),9999),ROW(L51)),COLUMN(A:A)),"")</f>
        <v/>
      </c>
      <c r="M52" s="344" t="str">
        <f t="array" ref="M52">IFERROR(INDEX($E$1:$E$200,SMALL(IF($E$2:$E$201&lt;&gt;"",ROW($E$2:$E$201),9999),ROW(M51)),COLUMN(A:A)),"")</f>
        <v/>
      </c>
      <c r="N52" s="344" t="str">
        <f t="array" ref="N52">IFERROR(INDEX($F$1:$F$200,SMALL(IF($F$2:$F$201&lt;&gt;"",ROW($F$2:$F$201),9999),ROW(N51)),COLUMN(A:A)),"")</f>
        <v/>
      </c>
      <c r="O52" s="344" t="str">
        <f t="array" ref="O52">IFERROR(INDEX($G$1:$G$200,SMALL(IF($G$2:$G$201&lt;&gt;"",ROW($G$2:$G$201),9999),ROW(O51)),COLUMN(A:A)),"")</f>
        <v/>
      </c>
      <c r="P52" s="17"/>
      <c r="Q52" s="344" t="str">
        <f t="array" ref="Q52:R52">IFERROR((INDEX(L$1:O$201,SMALL(IF(MATCH($L$2:$L$201&amp;$O$2:$O$201,$L$2:$L$201&amp;$O$2:$O$201, )=ROW($L$1:$O$200),ROW($L$2:$O$201),4^8),ROW(A51)),{1,4})&amp;""),"")</f>
        <v/>
      </c>
      <c r="R52" s="344" t="str">
        <v/>
      </c>
      <c r="S52" s="17"/>
      <c r="T52" s="17" t="str">
        <f t="array" ref="T52">T(INDEX(Q:Q,MIN(IF(COUNTIF(T$1:T51,$Q$2:$Q$201),4^8,ROW($Q$2:$Q$201)))))</f>
        <v/>
      </c>
      <c r="U52" s="17" t="str">
        <f t="shared" ref="U52:AD52" ca="1" si="108">IFERROR(OFFSET($R$1,SUMPRODUCT(SMALL(($Q$2:$Q$201=U$1)*ROW($Q$2:$Q$201),ROW(47:47)+COUNTA($Q$2:$Q$201)-SUM(1*($Q$2:$Q$201=U$1))))-1,),"")</f>
        <v/>
      </c>
      <c r="V52" s="17" t="str">
        <f t="shared" ca="1" si="108"/>
        <v/>
      </c>
      <c r="W52" s="17" t="str">
        <f t="shared" ca="1" si="108"/>
        <v/>
      </c>
      <c r="X52" s="17" t="str">
        <f t="shared" ca="1" si="108"/>
        <v/>
      </c>
      <c r="Y52" s="17" t="str">
        <f t="shared" ca="1" si="108"/>
        <v/>
      </c>
      <c r="Z52" s="17" t="str">
        <f t="shared" ca="1" si="108"/>
        <v/>
      </c>
      <c r="AA52" s="17" t="str">
        <f t="shared" ca="1" si="108"/>
        <v/>
      </c>
      <c r="AB52" s="17" t="str">
        <f t="shared" ca="1" si="108"/>
        <v/>
      </c>
      <c r="AC52" s="17" t="str">
        <f t="shared" ca="1" si="108"/>
        <v/>
      </c>
      <c r="AD52" s="17" t="str">
        <f t="shared" ca="1" si="108"/>
        <v/>
      </c>
      <c r="AE52" s="17"/>
      <c r="AF52" s="344" t="str">
        <f>IF(AND(地價差額試算!K66="",$AJ52&lt;&gt;""),AF51,IF(AND(地價差額試算!K66&lt;&gt;"",$AJ52&lt;&gt;""),地價差額試算!K66,""))</f>
        <v/>
      </c>
      <c r="AG52" s="344" t="str">
        <f>IF(AND(地價差額試算!L66="",$AJ52&lt;&gt;""),AG51,IF(AND(地價差額試算!L66&lt;&gt;"",$AJ52&lt;&gt;""),地價差額試算!L66,""))</f>
        <v/>
      </c>
      <c r="AH52" s="344" t="str">
        <f>IF(AND(地價差額試算!M66="",$AJ52&lt;&gt;""),AH51,IF(AND(地價差額試算!M66&lt;&gt;"",$AJ52&lt;&gt;""),地價差額試算!M66,""))</f>
        <v/>
      </c>
      <c r="AI52" s="344" t="str">
        <f>IF(地價差額試算!N66&lt;&gt;"",地價差額試算!N66,"")</f>
        <v/>
      </c>
      <c r="AJ52" s="344" t="str">
        <f>IF(地價差額試算!O66&lt;&gt;"",地價差額試算!O66,"")</f>
        <v/>
      </c>
      <c r="AK52" s="344" t="str">
        <f>IF(地價差額試算!P66&lt;&gt;"",地價差額試算!P66,"")</f>
        <v/>
      </c>
      <c r="AL52" s="344" t="str">
        <f>IF(地價差額試算!Q66&lt;&gt;"",地價差額試算!Q66,"")</f>
        <v/>
      </c>
      <c r="AM52" s="344" t="str">
        <f t="shared" si="8"/>
        <v/>
      </c>
      <c r="AN52" s="344" t="str">
        <f t="shared" si="71"/>
        <v/>
      </c>
      <c r="AO52" s="344" t="str">
        <f t="shared" si="72"/>
        <v/>
      </c>
      <c r="AP52" s="17"/>
      <c r="AQ52" s="344" t="str">
        <f t="array" ref="AQ52">IFERROR(INDEX($AF$1:$AF$200,SMALL(IF($AF$2:$AF$201&lt;&gt;"",ROW($AF$2:$AF$201),9999),ROW(AQ51)),COLUMN(A:A)),"")</f>
        <v/>
      </c>
      <c r="AR52" s="344" t="str">
        <f t="array" ref="AR52">IFERROR(INDEX($AJ$1:$AJ$200,SMALL(IF($AJ$2:$AJ$201&lt;&gt;"",ROW($AJ$2:$AJ$201),9999),ROW(AQ51)),COLUMN(A:A)),"")</f>
        <v/>
      </c>
      <c r="AS52" s="344" t="str">
        <f t="array" ref="AS52">IFERROR(INDEX($AK$1:$AK$200,SMALL(IF($AK$2:$AK$201&lt;&gt;"",ROW($AK$2:$AK$201),9999),ROW(AS51)),COLUMN(A:A)),"")</f>
        <v/>
      </c>
      <c r="AT52" s="344" t="str">
        <f t="array" ref="AT52">IFERROR(INDEX($AL$1:$AL$200,SMALL(IF($AL$2:$AL$201&lt;&gt;"",ROW($AL$2:$AL$201),9999),ROW(AT51)),COLUMN(A:A)),"")</f>
        <v/>
      </c>
      <c r="AU52" s="17"/>
      <c r="AV52" s="344" t="str">
        <f t="array" ref="AV52:AW52">IFERROR((INDEX(AQ$1:AT$201,SMALL(IF(MATCH($AQ$2:$AQ$201&amp;$AT$2:$AT$201,$AQ$2:$AQ$201&amp;$AT$2:$AT$201, )=ROW($AQ$1:$AT$200),ROW($AQ$2:$AT$201),4^8),ROW(AV51)),{1,4})&amp;""),"")</f>
        <v/>
      </c>
      <c r="AW52" s="344" t="str">
        <v/>
      </c>
      <c r="AX52" s="17"/>
      <c r="AY52" s="17" t="str">
        <f t="array" ref="AY52">T(INDEX(AV:AV,MIN(IF(COUNTIF(AY$1:AY51,$AV$2:$AV$201),4^8,ROW($AV$2:$AV$201)))))</f>
        <v/>
      </c>
      <c r="AZ52" s="17" t="str">
        <f t="shared" ref="AZ52:BI52" ca="1" si="109">IFERROR(OFFSET($AW$1,SUMPRODUCT(SMALL(($AV$2:$AV$201=AZ$1)*ROW($AV$2:$AV$201),ROW(47:47)+COUNTA($AV$2:$AV$201)-SUM(1*($AV$2:$AV$201=AZ$1))))-1,),"")</f>
        <v/>
      </c>
      <c r="BA52" s="17" t="str">
        <f t="shared" ca="1" si="109"/>
        <v/>
      </c>
      <c r="BB52" s="17" t="str">
        <f t="shared" ca="1" si="109"/>
        <v/>
      </c>
      <c r="BC52" s="17" t="str">
        <f t="shared" ca="1" si="109"/>
        <v/>
      </c>
      <c r="BD52" s="17" t="str">
        <f t="shared" ca="1" si="109"/>
        <v/>
      </c>
      <c r="BE52" s="17" t="str">
        <f t="shared" ca="1" si="109"/>
        <v/>
      </c>
      <c r="BF52" s="17" t="str">
        <f t="shared" ca="1" si="109"/>
        <v/>
      </c>
      <c r="BG52" s="17" t="str">
        <f t="shared" ca="1" si="109"/>
        <v/>
      </c>
      <c r="BH52" s="17" t="str">
        <f t="shared" ca="1" si="109"/>
        <v/>
      </c>
      <c r="BI52" s="17" t="str">
        <f t="shared" ca="1" si="109"/>
        <v/>
      </c>
      <c r="BJ52" s="17"/>
      <c r="BK52" s="18" t="str">
        <f t="array" ref="BK52">IFERROR(INDEX($E$1:$E$200,SMALL(IF($E$2:$E$201&lt;&gt;"",ROW($E$2:$E$201),9999),ROW($A51)),COLUMN(A:A)),"")</f>
        <v/>
      </c>
      <c r="BL52" s="18" t="str">
        <f t="array" ref="BL52">IFERROR(INDEX($AJ$1:$AJ$200,SMALL(IF($AJ$2:$AJ$201&lt;&gt;"",ROW($AJ$2:$AJ$201),9999),ROW(A51)),COLUMN(A:A)),"")</f>
        <v/>
      </c>
      <c r="BM52" s="18" t="str">
        <f t="array" ref="BM52">T(INDEX($BK:$BK,MIN(IF(COUNTIF(BM$1:BM51,$BK$2:$BK$201),4^8,ROW($BK$2:$BK$201)))))</f>
        <v/>
      </c>
      <c r="BN52" s="18" t="str">
        <f t="array" ref="BN52">T(INDEX($BL:$BL,MIN(IF(COUNTIF(BN$1:BN51,$BL$2:$BL$201),4^8,ROW($BL$2:$BL$201)))))</f>
        <v/>
      </c>
      <c r="BO52" s="18" t="str">
        <f t="array" aca="1" ref="BO52" ca="1">IF(ROW(BO51)&gt;(COUNTA($BM$2:$BN$201)-COUNTIF($BM$2:$BN$201,"")),"",INDIRECT(TEXT(RIGHT(SMALL(IF($BM$2:$BN$501&lt;&gt;"",COLUMN($BM$2:$BN$501)*10001+ROW($BM$2:$BN$501)*100,999999),ROW(BO51)),4),"!R00!C00"),))</f>
        <v/>
      </c>
      <c r="BP52" s="18" t="str">
        <f t="array" aca="1" ref="BP52" ca="1">T(INDEX($BO:$BO,MIN(IF(COUNTIF(BP$1:BP51,$BO$2:$BO$201),4^8,ROW($BO$2:$BO$201)))))</f>
        <v/>
      </c>
    </row>
    <row r="53" spans="1:68">
      <c r="A53" s="344" t="str">
        <f>IF(AND(地價差額試算!A67="",$E53&lt;&gt;""),A52,IF(AND(地價差額試算!A67&lt;&gt;"",$E53&lt;&gt;""),地價差額試算!A67,""))</f>
        <v/>
      </c>
      <c r="B53" s="344" t="str">
        <f>IF(AND(地價差額試算!B67="",$E53&lt;&gt;""),B52,IF(AND(地價差額試算!B67&lt;&gt;"",$E53&lt;&gt;""),地價差額試算!B67,""))</f>
        <v/>
      </c>
      <c r="C53" s="344" t="str">
        <f>IF(AND(地價差額試算!C67="",$E53&lt;&gt;""),C52,IF(AND(地價差額試算!C67&lt;&gt;"",$E53&lt;&gt;""),地價差額試算!C67,""))</f>
        <v/>
      </c>
      <c r="D53" s="344" t="str">
        <f>IF(地價差額試算!D67&lt;&gt;"",地價差額試算!D67,"")</f>
        <v/>
      </c>
      <c r="E53" s="344" t="str">
        <f>IF(地價差額試算!E67&lt;&gt;"",地價差額試算!E67,"")</f>
        <v/>
      </c>
      <c r="F53" s="344" t="str">
        <f>IF(地價差額試算!F67&lt;&gt;"",地價差額試算!F67,"")</f>
        <v/>
      </c>
      <c r="G53" s="344" t="str">
        <f>IF(地價差額試算!G67&lt;&gt;"",地價差額試算!G67,"")</f>
        <v/>
      </c>
      <c r="H53" s="344" t="str">
        <f t="shared" si="6"/>
        <v/>
      </c>
      <c r="I53" s="344" t="str">
        <f t="shared" si="68"/>
        <v/>
      </c>
      <c r="J53" s="344" t="str">
        <f t="shared" si="69"/>
        <v/>
      </c>
      <c r="K53" s="17"/>
      <c r="L53" s="344" t="str">
        <f t="array" ref="L53">IFERROR(INDEX($A$1:$A$200,SMALL(IF($A$2:$A$201&lt;&gt;"",ROW($A$2:$A$201),9999),ROW(L52)),COLUMN(A:A)),"")</f>
        <v/>
      </c>
      <c r="M53" s="344" t="str">
        <f t="array" ref="M53">IFERROR(INDEX($E$1:$E$200,SMALL(IF($E$2:$E$201&lt;&gt;"",ROW($E$2:$E$201),9999),ROW(M52)),COLUMN(A:A)),"")</f>
        <v/>
      </c>
      <c r="N53" s="344" t="str">
        <f t="array" ref="N53">IFERROR(INDEX($F$1:$F$200,SMALL(IF($F$2:$F$201&lt;&gt;"",ROW($F$2:$F$201),9999),ROW(N52)),COLUMN(A:A)),"")</f>
        <v/>
      </c>
      <c r="O53" s="344" t="str">
        <f t="array" ref="O53">IFERROR(INDEX($G$1:$G$200,SMALL(IF($G$2:$G$201&lt;&gt;"",ROW($G$2:$G$201),9999),ROW(O52)),COLUMN(A:A)),"")</f>
        <v/>
      </c>
      <c r="P53" s="17"/>
      <c r="Q53" s="344" t="str">
        <f t="array" ref="Q53:R53">IFERROR((INDEX(L$1:O$201,SMALL(IF(MATCH($L$2:$L$201&amp;$O$2:$O$201,$L$2:$L$201&amp;$O$2:$O$201, )=ROW($L$1:$O$200),ROW($L$2:$O$201),4^8),ROW(A52)),{1,4})&amp;""),"")</f>
        <v/>
      </c>
      <c r="R53" s="344" t="str">
        <v/>
      </c>
      <c r="S53" s="17"/>
      <c r="T53" s="17" t="str">
        <f t="array" ref="T53">T(INDEX(Q:Q,MIN(IF(COUNTIF(T$1:T52,$Q$2:$Q$201),4^8,ROW($Q$2:$Q$201)))))</f>
        <v/>
      </c>
      <c r="U53" s="17" t="str">
        <f t="shared" ref="U53:AD53" ca="1" si="110">IFERROR(OFFSET($R$1,SUMPRODUCT(SMALL(($Q$2:$Q$201=U$1)*ROW($Q$2:$Q$201),ROW(48:48)+COUNTA($Q$2:$Q$201)-SUM(1*($Q$2:$Q$201=U$1))))-1,),"")</f>
        <v/>
      </c>
      <c r="V53" s="17" t="str">
        <f t="shared" ca="1" si="110"/>
        <v/>
      </c>
      <c r="W53" s="17" t="str">
        <f t="shared" ca="1" si="110"/>
        <v/>
      </c>
      <c r="X53" s="17" t="str">
        <f t="shared" ca="1" si="110"/>
        <v/>
      </c>
      <c r="Y53" s="17" t="str">
        <f t="shared" ca="1" si="110"/>
        <v/>
      </c>
      <c r="Z53" s="17" t="str">
        <f t="shared" ca="1" si="110"/>
        <v/>
      </c>
      <c r="AA53" s="17" t="str">
        <f t="shared" ca="1" si="110"/>
        <v/>
      </c>
      <c r="AB53" s="17" t="str">
        <f t="shared" ca="1" si="110"/>
        <v/>
      </c>
      <c r="AC53" s="17" t="str">
        <f t="shared" ca="1" si="110"/>
        <v/>
      </c>
      <c r="AD53" s="17" t="str">
        <f t="shared" ca="1" si="110"/>
        <v/>
      </c>
      <c r="AE53" s="17"/>
      <c r="AF53" s="344" t="str">
        <f>IF(AND(地價差額試算!K67="",$AJ53&lt;&gt;""),AF52,IF(AND(地價差額試算!K67&lt;&gt;"",$AJ53&lt;&gt;""),地價差額試算!K67,""))</f>
        <v/>
      </c>
      <c r="AG53" s="344" t="str">
        <f>IF(AND(地價差額試算!L67="",$AJ53&lt;&gt;""),AG52,IF(AND(地價差額試算!L67&lt;&gt;"",$AJ53&lt;&gt;""),地價差額試算!L67,""))</f>
        <v/>
      </c>
      <c r="AH53" s="344" t="str">
        <f>IF(AND(地價差額試算!M67="",$AJ53&lt;&gt;""),AH52,IF(AND(地價差額試算!M67&lt;&gt;"",$AJ53&lt;&gt;""),地價差額試算!M67,""))</f>
        <v/>
      </c>
      <c r="AI53" s="344" t="str">
        <f>IF(地價差額試算!N67&lt;&gt;"",地價差額試算!N67,"")</f>
        <v/>
      </c>
      <c r="AJ53" s="344" t="str">
        <f>IF(地價差額試算!O67&lt;&gt;"",地價差額試算!O67,"")</f>
        <v/>
      </c>
      <c r="AK53" s="344" t="str">
        <f>IF(地價差額試算!P67&lt;&gt;"",地價差額試算!P67,"")</f>
        <v/>
      </c>
      <c r="AL53" s="344" t="str">
        <f>IF(地價差額試算!Q67&lt;&gt;"",地價差額試算!Q67,"")</f>
        <v/>
      </c>
      <c r="AM53" s="344" t="str">
        <f t="shared" si="8"/>
        <v/>
      </c>
      <c r="AN53" s="344" t="str">
        <f t="shared" si="71"/>
        <v/>
      </c>
      <c r="AO53" s="344" t="str">
        <f t="shared" si="72"/>
        <v/>
      </c>
      <c r="AP53" s="17"/>
      <c r="AQ53" s="344" t="str">
        <f t="array" ref="AQ53">IFERROR(INDEX($AF$1:$AF$200,SMALL(IF($AF$2:$AF$201&lt;&gt;"",ROW($AF$2:$AF$201),9999),ROW(AQ52)),COLUMN(A:A)),"")</f>
        <v/>
      </c>
      <c r="AR53" s="344" t="str">
        <f t="array" ref="AR53">IFERROR(INDEX($AJ$1:$AJ$200,SMALL(IF($AJ$2:$AJ$201&lt;&gt;"",ROW($AJ$2:$AJ$201),9999),ROW(AQ52)),COLUMN(A:A)),"")</f>
        <v/>
      </c>
      <c r="AS53" s="344" t="str">
        <f t="array" ref="AS53">IFERROR(INDEX($AK$1:$AK$200,SMALL(IF($AK$2:$AK$201&lt;&gt;"",ROW($AK$2:$AK$201),9999),ROW(AS52)),COLUMN(A:A)),"")</f>
        <v/>
      </c>
      <c r="AT53" s="344" t="str">
        <f t="array" ref="AT53">IFERROR(INDEX($AL$1:$AL$200,SMALL(IF($AL$2:$AL$201&lt;&gt;"",ROW($AL$2:$AL$201),9999),ROW(AT52)),COLUMN(A:A)),"")</f>
        <v/>
      </c>
      <c r="AU53" s="17"/>
      <c r="AV53" s="344" t="str">
        <f t="array" ref="AV53:AW53">IFERROR((INDEX(AQ$1:AT$201,SMALL(IF(MATCH($AQ$2:$AQ$201&amp;$AT$2:$AT$201,$AQ$2:$AQ$201&amp;$AT$2:$AT$201, )=ROW($AQ$1:$AT$200),ROW($AQ$2:$AT$201),4^8),ROW(AV52)),{1,4})&amp;""),"")</f>
        <v/>
      </c>
      <c r="AW53" s="344" t="str">
        <v/>
      </c>
      <c r="AX53" s="17"/>
      <c r="AY53" s="17" t="str">
        <f t="array" ref="AY53">T(INDEX(AV:AV,MIN(IF(COUNTIF(AY$1:AY52,$AV$2:$AV$201),4^8,ROW($AV$2:$AV$201)))))</f>
        <v/>
      </c>
      <c r="AZ53" s="17" t="str">
        <f t="shared" ref="AZ53:BI53" ca="1" si="111">IFERROR(OFFSET($AW$1,SUMPRODUCT(SMALL(($AV$2:$AV$201=AZ$1)*ROW($AV$2:$AV$201),ROW(48:48)+COUNTA($AV$2:$AV$201)-SUM(1*($AV$2:$AV$201=AZ$1))))-1,),"")</f>
        <v/>
      </c>
      <c r="BA53" s="17" t="str">
        <f t="shared" ca="1" si="111"/>
        <v/>
      </c>
      <c r="BB53" s="17" t="str">
        <f t="shared" ca="1" si="111"/>
        <v/>
      </c>
      <c r="BC53" s="17" t="str">
        <f t="shared" ca="1" si="111"/>
        <v/>
      </c>
      <c r="BD53" s="17" t="str">
        <f t="shared" ca="1" si="111"/>
        <v/>
      </c>
      <c r="BE53" s="17" t="str">
        <f t="shared" ca="1" si="111"/>
        <v/>
      </c>
      <c r="BF53" s="17" t="str">
        <f t="shared" ca="1" si="111"/>
        <v/>
      </c>
      <c r="BG53" s="17" t="str">
        <f t="shared" ca="1" si="111"/>
        <v/>
      </c>
      <c r="BH53" s="17" t="str">
        <f t="shared" ca="1" si="111"/>
        <v/>
      </c>
      <c r="BI53" s="17" t="str">
        <f t="shared" ca="1" si="111"/>
        <v/>
      </c>
      <c r="BJ53" s="17"/>
      <c r="BK53" s="18" t="str">
        <f t="array" ref="BK53">IFERROR(INDEX($E$1:$E$200,SMALL(IF($E$2:$E$201&lt;&gt;"",ROW($E$2:$E$201),9999),ROW($A52)),COLUMN(A:A)),"")</f>
        <v/>
      </c>
      <c r="BL53" s="18" t="str">
        <f t="array" ref="BL53">IFERROR(INDEX($AJ$1:$AJ$200,SMALL(IF($AJ$2:$AJ$201&lt;&gt;"",ROW($AJ$2:$AJ$201),9999),ROW(A52)),COLUMN(A:A)),"")</f>
        <v/>
      </c>
      <c r="BM53" s="18" t="str">
        <f t="array" ref="BM53">T(INDEX($BK:$BK,MIN(IF(COUNTIF(BM$1:BM52,$BK$2:$BK$201),4^8,ROW($BK$2:$BK$201)))))</f>
        <v/>
      </c>
      <c r="BN53" s="18" t="str">
        <f t="array" ref="BN53">T(INDEX($BL:$BL,MIN(IF(COUNTIF(BN$1:BN52,$BL$2:$BL$201),4^8,ROW($BL$2:$BL$201)))))</f>
        <v/>
      </c>
      <c r="BO53" s="18" t="str">
        <f t="array" aca="1" ref="BO53" ca="1">IF(ROW(BO52)&gt;(COUNTA($BM$2:$BN$201)-COUNTIF($BM$2:$BN$201,"")),"",INDIRECT(TEXT(RIGHT(SMALL(IF($BM$2:$BN$501&lt;&gt;"",COLUMN($BM$2:$BN$501)*10001+ROW($BM$2:$BN$501)*100,999999),ROW(BO52)),4),"!R00!C00"),))</f>
        <v/>
      </c>
      <c r="BP53" s="18" t="str">
        <f t="array" aca="1" ref="BP53" ca="1">T(INDEX($BO:$BO,MIN(IF(COUNTIF(BP$1:BP52,$BO$2:$BO$201),4^8,ROW($BO$2:$BO$201)))))</f>
        <v/>
      </c>
    </row>
    <row r="54" spans="1:68">
      <c r="A54" s="344" t="str">
        <f>IF(AND(地價差額試算!A68="",$E54&lt;&gt;""),A53,IF(AND(地價差額試算!A68&lt;&gt;"",$E54&lt;&gt;""),地價差額試算!A68,""))</f>
        <v/>
      </c>
      <c r="B54" s="344" t="str">
        <f>IF(AND(地價差額試算!B68="",$E54&lt;&gt;""),B53,IF(AND(地價差額試算!B68&lt;&gt;"",$E54&lt;&gt;""),地價差額試算!B68,""))</f>
        <v/>
      </c>
      <c r="C54" s="344" t="str">
        <f>IF(AND(地價差額試算!C68="",$E54&lt;&gt;""),C53,IF(AND(地價差額試算!C68&lt;&gt;"",$E54&lt;&gt;""),地價差額試算!C68,""))</f>
        <v/>
      </c>
      <c r="D54" s="344" t="str">
        <f>IF(地價差額試算!D68&lt;&gt;"",地價差額試算!D68,"")</f>
        <v/>
      </c>
      <c r="E54" s="344" t="str">
        <f>IF(地價差額試算!E68&lt;&gt;"",地價差額試算!E68,"")</f>
        <v/>
      </c>
      <c r="F54" s="344" t="str">
        <f>IF(地價差額試算!F68&lt;&gt;"",地價差額試算!F68,"")</f>
        <v/>
      </c>
      <c r="G54" s="344" t="str">
        <f>IF(地價差額試算!G68&lt;&gt;"",地價差額試算!G68,"")</f>
        <v/>
      </c>
      <c r="H54" s="344" t="str">
        <f t="shared" si="6"/>
        <v/>
      </c>
      <c r="I54" s="344" t="str">
        <f t="shared" si="68"/>
        <v/>
      </c>
      <c r="J54" s="344" t="str">
        <f t="shared" si="69"/>
        <v/>
      </c>
      <c r="K54" s="17"/>
      <c r="L54" s="344" t="str">
        <f t="array" ref="L54">IFERROR(INDEX($A$1:$A$200,SMALL(IF($A$2:$A$201&lt;&gt;"",ROW($A$2:$A$201),9999),ROW(L53)),COLUMN(A:A)),"")</f>
        <v/>
      </c>
      <c r="M54" s="344" t="str">
        <f t="array" ref="M54">IFERROR(INDEX($E$1:$E$200,SMALL(IF($E$2:$E$201&lt;&gt;"",ROW($E$2:$E$201),9999),ROW(M53)),COLUMN(A:A)),"")</f>
        <v/>
      </c>
      <c r="N54" s="344" t="str">
        <f t="array" ref="N54">IFERROR(INDEX($F$1:$F$200,SMALL(IF($F$2:$F$201&lt;&gt;"",ROW($F$2:$F$201),9999),ROW(N53)),COLUMN(A:A)),"")</f>
        <v/>
      </c>
      <c r="O54" s="344" t="str">
        <f t="array" ref="O54">IFERROR(INDEX($G$1:$G$200,SMALL(IF($G$2:$G$201&lt;&gt;"",ROW($G$2:$G$201),9999),ROW(O53)),COLUMN(A:A)),"")</f>
        <v/>
      </c>
      <c r="P54" s="17"/>
      <c r="Q54" s="344" t="str">
        <f t="array" ref="Q54:R54">IFERROR((INDEX(L$1:O$201,SMALL(IF(MATCH($L$2:$L$201&amp;$O$2:$O$201,$L$2:$L$201&amp;$O$2:$O$201, )=ROW($L$1:$O$200),ROW($L$2:$O$201),4^8),ROW(A53)),{1,4})&amp;""),"")</f>
        <v/>
      </c>
      <c r="R54" s="344" t="str">
        <v/>
      </c>
      <c r="S54" s="17"/>
      <c r="T54" s="17" t="str">
        <f t="array" ref="T54">T(INDEX(Q:Q,MIN(IF(COUNTIF(T$1:T53,$Q$2:$Q$201),4^8,ROW($Q$2:$Q$201)))))</f>
        <v/>
      </c>
      <c r="U54" s="17" t="str">
        <f t="shared" ref="U54:AD54" ca="1" si="112">IFERROR(OFFSET($R$1,SUMPRODUCT(SMALL(($Q$2:$Q$201=U$1)*ROW($Q$2:$Q$201),ROW(49:49)+COUNTA($Q$2:$Q$201)-SUM(1*($Q$2:$Q$201=U$1))))-1,),"")</f>
        <v/>
      </c>
      <c r="V54" s="17" t="str">
        <f t="shared" ca="1" si="112"/>
        <v/>
      </c>
      <c r="W54" s="17" t="str">
        <f t="shared" ca="1" si="112"/>
        <v/>
      </c>
      <c r="X54" s="17" t="str">
        <f t="shared" ca="1" si="112"/>
        <v/>
      </c>
      <c r="Y54" s="17" t="str">
        <f t="shared" ca="1" si="112"/>
        <v/>
      </c>
      <c r="Z54" s="17" t="str">
        <f t="shared" ca="1" si="112"/>
        <v/>
      </c>
      <c r="AA54" s="17" t="str">
        <f t="shared" ca="1" si="112"/>
        <v/>
      </c>
      <c r="AB54" s="17" t="str">
        <f t="shared" ca="1" si="112"/>
        <v/>
      </c>
      <c r="AC54" s="17" t="str">
        <f t="shared" ca="1" si="112"/>
        <v/>
      </c>
      <c r="AD54" s="17" t="str">
        <f t="shared" ca="1" si="112"/>
        <v/>
      </c>
      <c r="AE54" s="17"/>
      <c r="AF54" s="344" t="str">
        <f>IF(AND(地價差額試算!K68="",$AJ54&lt;&gt;""),AF53,IF(AND(地價差額試算!K68&lt;&gt;"",$AJ54&lt;&gt;""),地價差額試算!K68,""))</f>
        <v/>
      </c>
      <c r="AG54" s="344" t="str">
        <f>IF(AND(地價差額試算!L68="",$AJ54&lt;&gt;""),AG53,IF(AND(地價差額試算!L68&lt;&gt;"",$AJ54&lt;&gt;""),地價差額試算!L68,""))</f>
        <v/>
      </c>
      <c r="AH54" s="344" t="str">
        <f>IF(AND(地價差額試算!M68="",$AJ54&lt;&gt;""),AH53,IF(AND(地價差額試算!M68&lt;&gt;"",$AJ54&lt;&gt;""),地價差額試算!M68,""))</f>
        <v/>
      </c>
      <c r="AI54" s="344" t="str">
        <f>IF(地價差額試算!N68&lt;&gt;"",地價差額試算!N68,"")</f>
        <v/>
      </c>
      <c r="AJ54" s="344" t="str">
        <f>IF(地價差額試算!O68&lt;&gt;"",地價差額試算!O68,"")</f>
        <v/>
      </c>
      <c r="AK54" s="344" t="str">
        <f>IF(地價差額試算!P68&lt;&gt;"",地價差額試算!P68,"")</f>
        <v/>
      </c>
      <c r="AL54" s="344" t="str">
        <f>IF(地價差額試算!Q68&lt;&gt;"",地價差額試算!Q68,"")</f>
        <v/>
      </c>
      <c r="AM54" s="344" t="str">
        <f t="shared" si="8"/>
        <v/>
      </c>
      <c r="AN54" s="344" t="str">
        <f t="shared" si="71"/>
        <v/>
      </c>
      <c r="AO54" s="344" t="str">
        <f t="shared" si="72"/>
        <v/>
      </c>
      <c r="AP54" s="17"/>
      <c r="AQ54" s="344" t="str">
        <f t="array" ref="AQ54">IFERROR(INDEX($AF$1:$AF$200,SMALL(IF($AF$2:$AF$201&lt;&gt;"",ROW($AF$2:$AF$201),9999),ROW(AQ53)),COLUMN(A:A)),"")</f>
        <v/>
      </c>
      <c r="AR54" s="344" t="str">
        <f t="array" ref="AR54">IFERROR(INDEX($AJ$1:$AJ$200,SMALL(IF($AJ$2:$AJ$201&lt;&gt;"",ROW($AJ$2:$AJ$201),9999),ROW(AQ53)),COLUMN(A:A)),"")</f>
        <v/>
      </c>
      <c r="AS54" s="344" t="str">
        <f t="array" ref="AS54">IFERROR(INDEX($AK$1:$AK$200,SMALL(IF($AK$2:$AK$201&lt;&gt;"",ROW($AK$2:$AK$201),9999),ROW(AS53)),COLUMN(A:A)),"")</f>
        <v/>
      </c>
      <c r="AT54" s="344" t="str">
        <f t="array" ref="AT54">IFERROR(INDEX($AL$1:$AL$200,SMALL(IF($AL$2:$AL$201&lt;&gt;"",ROW($AL$2:$AL$201),9999),ROW(AT53)),COLUMN(A:A)),"")</f>
        <v/>
      </c>
      <c r="AU54" s="17"/>
      <c r="AV54" s="344" t="str">
        <f t="array" ref="AV54:AW54">IFERROR((INDEX(AQ$1:AT$201,SMALL(IF(MATCH($AQ$2:$AQ$201&amp;$AT$2:$AT$201,$AQ$2:$AQ$201&amp;$AT$2:$AT$201, )=ROW($AQ$1:$AT$200),ROW($AQ$2:$AT$201),4^8),ROW(AV53)),{1,4})&amp;""),"")</f>
        <v/>
      </c>
      <c r="AW54" s="344" t="str">
        <v/>
      </c>
      <c r="AX54" s="17"/>
      <c r="AY54" s="17" t="str">
        <f t="array" ref="AY54">T(INDEX(AV:AV,MIN(IF(COUNTIF(AY$1:AY53,$AV$2:$AV$201),4^8,ROW($AV$2:$AV$201)))))</f>
        <v/>
      </c>
      <c r="AZ54" s="17" t="str">
        <f t="shared" ref="AZ54:BI54" ca="1" si="113">IFERROR(OFFSET($AW$1,SUMPRODUCT(SMALL(($AV$2:$AV$201=AZ$1)*ROW($AV$2:$AV$201),ROW(49:49)+COUNTA($AV$2:$AV$201)-SUM(1*($AV$2:$AV$201=AZ$1))))-1,),"")</f>
        <v/>
      </c>
      <c r="BA54" s="17" t="str">
        <f t="shared" ca="1" si="113"/>
        <v/>
      </c>
      <c r="BB54" s="17" t="str">
        <f t="shared" ca="1" si="113"/>
        <v/>
      </c>
      <c r="BC54" s="17" t="str">
        <f t="shared" ca="1" si="113"/>
        <v/>
      </c>
      <c r="BD54" s="17" t="str">
        <f t="shared" ca="1" si="113"/>
        <v/>
      </c>
      <c r="BE54" s="17" t="str">
        <f t="shared" ca="1" si="113"/>
        <v/>
      </c>
      <c r="BF54" s="17" t="str">
        <f t="shared" ca="1" si="113"/>
        <v/>
      </c>
      <c r="BG54" s="17" t="str">
        <f t="shared" ca="1" si="113"/>
        <v/>
      </c>
      <c r="BH54" s="17" t="str">
        <f t="shared" ca="1" si="113"/>
        <v/>
      </c>
      <c r="BI54" s="17" t="str">
        <f t="shared" ca="1" si="113"/>
        <v/>
      </c>
      <c r="BJ54" s="17"/>
      <c r="BK54" s="18" t="str">
        <f t="array" ref="BK54">IFERROR(INDEX($E$1:$E$200,SMALL(IF($E$2:$E$201&lt;&gt;"",ROW($E$2:$E$201),9999),ROW($A53)),COLUMN(A:A)),"")</f>
        <v/>
      </c>
      <c r="BL54" s="18" t="str">
        <f t="array" ref="BL54">IFERROR(INDEX($AJ$1:$AJ$200,SMALL(IF($AJ$2:$AJ$201&lt;&gt;"",ROW($AJ$2:$AJ$201),9999),ROW(A53)),COLUMN(A:A)),"")</f>
        <v/>
      </c>
      <c r="BM54" s="18" t="str">
        <f t="array" ref="BM54">T(INDEX($BK:$BK,MIN(IF(COUNTIF(BM$1:BM53,$BK$2:$BK$201),4^8,ROW($BK$2:$BK$201)))))</f>
        <v/>
      </c>
      <c r="BN54" s="18" t="str">
        <f t="array" ref="BN54">T(INDEX($BL:$BL,MIN(IF(COUNTIF(BN$1:BN53,$BL$2:$BL$201),4^8,ROW($BL$2:$BL$201)))))</f>
        <v/>
      </c>
      <c r="BO54" s="18" t="str">
        <f t="array" aca="1" ref="BO54" ca="1">IF(ROW(BO53)&gt;(COUNTA($BM$2:$BN$201)-COUNTIF($BM$2:$BN$201,"")),"",INDIRECT(TEXT(RIGHT(SMALL(IF($BM$2:$BN$501&lt;&gt;"",COLUMN($BM$2:$BN$501)*10001+ROW($BM$2:$BN$501)*100,999999),ROW(BO53)),4),"!R00!C00"),))</f>
        <v/>
      </c>
      <c r="BP54" s="18" t="str">
        <f t="array" aca="1" ref="BP54" ca="1">T(INDEX($BO:$BO,MIN(IF(COUNTIF(BP$1:BP53,$BO$2:$BO$201),4^8,ROW($BO$2:$BO$201)))))</f>
        <v/>
      </c>
    </row>
    <row r="55" spans="1:68">
      <c r="A55" s="344" t="str">
        <f>IF(AND(地價差額試算!A69="",$E55&lt;&gt;""),A54,IF(AND(地價差額試算!A69&lt;&gt;"",$E55&lt;&gt;""),地價差額試算!A69,""))</f>
        <v/>
      </c>
      <c r="B55" s="344" t="str">
        <f>IF(AND(地價差額試算!B69="",$E55&lt;&gt;""),B54,IF(AND(地價差額試算!B69&lt;&gt;"",$E55&lt;&gt;""),地價差額試算!B69,""))</f>
        <v/>
      </c>
      <c r="C55" s="344" t="str">
        <f>IF(AND(地價差額試算!C69="",$E55&lt;&gt;""),C54,IF(AND(地價差額試算!C69&lt;&gt;"",$E55&lt;&gt;""),地價差額試算!C69,""))</f>
        <v/>
      </c>
      <c r="D55" s="344" t="str">
        <f>IF(地價差額試算!D69&lt;&gt;"",地價差額試算!D69,"")</f>
        <v/>
      </c>
      <c r="E55" s="344" t="str">
        <f>IF(地價差額試算!E69&lt;&gt;"",地價差額試算!E69,"")</f>
        <v/>
      </c>
      <c r="F55" s="344" t="str">
        <f>IF(地價差額試算!F69&lt;&gt;"",地價差額試算!F69,"")</f>
        <v/>
      </c>
      <c r="G55" s="344" t="str">
        <f>IF(地價差額試算!G69&lt;&gt;"",地價差額試算!G69,"")</f>
        <v/>
      </c>
      <c r="H55" s="344" t="str">
        <f t="shared" si="6"/>
        <v/>
      </c>
      <c r="I55" s="344" t="str">
        <f t="shared" si="68"/>
        <v/>
      </c>
      <c r="J55" s="344" t="str">
        <f t="shared" si="69"/>
        <v/>
      </c>
      <c r="K55" s="17"/>
      <c r="L55" s="344" t="str">
        <f t="array" ref="L55">IFERROR(INDEX($A$1:$A$200,SMALL(IF($A$2:$A$201&lt;&gt;"",ROW($A$2:$A$201),9999),ROW(L54)),COLUMN(A:A)),"")</f>
        <v/>
      </c>
      <c r="M55" s="344" t="str">
        <f t="array" ref="M55">IFERROR(INDEX($E$1:$E$200,SMALL(IF($E$2:$E$201&lt;&gt;"",ROW($E$2:$E$201),9999),ROW(M54)),COLUMN(A:A)),"")</f>
        <v/>
      </c>
      <c r="N55" s="344" t="str">
        <f t="array" ref="N55">IFERROR(INDEX($F$1:$F$200,SMALL(IF($F$2:$F$201&lt;&gt;"",ROW($F$2:$F$201),9999),ROW(N54)),COLUMN(A:A)),"")</f>
        <v/>
      </c>
      <c r="O55" s="344" t="str">
        <f t="array" ref="O55">IFERROR(INDEX($G$1:$G$200,SMALL(IF($G$2:$G$201&lt;&gt;"",ROW($G$2:$G$201),9999),ROW(O54)),COLUMN(A:A)),"")</f>
        <v/>
      </c>
      <c r="P55" s="17"/>
      <c r="Q55" s="344" t="str">
        <f t="array" ref="Q55:R55">IFERROR((INDEX(L$1:O$201,SMALL(IF(MATCH($L$2:$L$201&amp;$O$2:$O$201,$L$2:$L$201&amp;$O$2:$O$201, )=ROW($L$1:$O$200),ROW($L$2:$O$201),4^8),ROW(A54)),{1,4})&amp;""),"")</f>
        <v/>
      </c>
      <c r="R55" s="344" t="str">
        <v/>
      </c>
      <c r="S55" s="17"/>
      <c r="T55" s="17" t="str">
        <f t="array" ref="T55">T(INDEX(Q:Q,MIN(IF(COUNTIF(T$1:T54,$Q$2:$Q$201),4^8,ROW($Q$2:$Q$201)))))</f>
        <v/>
      </c>
      <c r="U55" s="17" t="str">
        <f t="shared" ref="U55:AD55" ca="1" si="114">IFERROR(OFFSET($R$1,SUMPRODUCT(SMALL(($Q$2:$Q$201=U$1)*ROW($Q$2:$Q$201),ROW(50:50)+COUNTA($Q$2:$Q$201)-SUM(1*($Q$2:$Q$201=U$1))))-1,),"")</f>
        <v/>
      </c>
      <c r="V55" s="17" t="str">
        <f t="shared" ca="1" si="114"/>
        <v/>
      </c>
      <c r="W55" s="17" t="str">
        <f t="shared" ca="1" si="114"/>
        <v/>
      </c>
      <c r="X55" s="17" t="str">
        <f t="shared" ca="1" si="114"/>
        <v/>
      </c>
      <c r="Y55" s="17" t="str">
        <f t="shared" ca="1" si="114"/>
        <v/>
      </c>
      <c r="Z55" s="17" t="str">
        <f t="shared" ca="1" si="114"/>
        <v/>
      </c>
      <c r="AA55" s="17" t="str">
        <f t="shared" ca="1" si="114"/>
        <v/>
      </c>
      <c r="AB55" s="17" t="str">
        <f t="shared" ca="1" si="114"/>
        <v/>
      </c>
      <c r="AC55" s="17" t="str">
        <f t="shared" ca="1" si="114"/>
        <v/>
      </c>
      <c r="AD55" s="17" t="str">
        <f t="shared" ca="1" si="114"/>
        <v/>
      </c>
      <c r="AE55" s="17"/>
      <c r="AF55" s="344" t="str">
        <f>IF(AND(地價差額試算!K69="",$AJ55&lt;&gt;""),AF54,IF(AND(地價差額試算!K69&lt;&gt;"",$AJ55&lt;&gt;""),地價差額試算!K69,""))</f>
        <v/>
      </c>
      <c r="AG55" s="344" t="str">
        <f>IF(AND(地價差額試算!L69="",$AJ55&lt;&gt;""),AG54,IF(AND(地價差額試算!L69&lt;&gt;"",$AJ55&lt;&gt;""),地價差額試算!L69,""))</f>
        <v/>
      </c>
      <c r="AH55" s="344" t="str">
        <f>IF(AND(地價差額試算!M69="",$AJ55&lt;&gt;""),AH54,IF(AND(地價差額試算!M69&lt;&gt;"",$AJ55&lt;&gt;""),地價差額試算!M69,""))</f>
        <v/>
      </c>
      <c r="AI55" s="344" t="str">
        <f>IF(地價差額試算!N69&lt;&gt;"",地價差額試算!N69,"")</f>
        <v/>
      </c>
      <c r="AJ55" s="344" t="str">
        <f>IF(地價差額試算!O69&lt;&gt;"",地價差額試算!O69,"")</f>
        <v/>
      </c>
      <c r="AK55" s="344" t="str">
        <f>IF(地價差額試算!P69&lt;&gt;"",地價差額試算!P69,"")</f>
        <v/>
      </c>
      <c r="AL55" s="344" t="str">
        <f>IF(地價差額試算!Q69&lt;&gt;"",地價差額試算!Q69,"")</f>
        <v/>
      </c>
      <c r="AM55" s="344" t="str">
        <f t="shared" si="8"/>
        <v/>
      </c>
      <c r="AN55" s="344" t="str">
        <f t="shared" si="71"/>
        <v/>
      </c>
      <c r="AO55" s="344" t="str">
        <f t="shared" si="72"/>
        <v/>
      </c>
      <c r="AP55" s="17"/>
      <c r="AQ55" s="344" t="str">
        <f t="array" ref="AQ55">IFERROR(INDEX($AF$1:$AF$200,SMALL(IF($AF$2:$AF$201&lt;&gt;"",ROW($AF$2:$AF$201),9999),ROW(AQ54)),COLUMN(A:A)),"")</f>
        <v/>
      </c>
      <c r="AR55" s="344" t="str">
        <f t="array" ref="AR55">IFERROR(INDEX($AJ$1:$AJ$200,SMALL(IF($AJ$2:$AJ$201&lt;&gt;"",ROW($AJ$2:$AJ$201),9999),ROW(AQ54)),COLUMN(A:A)),"")</f>
        <v/>
      </c>
      <c r="AS55" s="344" t="str">
        <f t="array" ref="AS55">IFERROR(INDEX($AK$1:$AK$200,SMALL(IF($AK$2:$AK$201&lt;&gt;"",ROW($AK$2:$AK$201),9999),ROW(AS54)),COLUMN(A:A)),"")</f>
        <v/>
      </c>
      <c r="AT55" s="344" t="str">
        <f t="array" ref="AT55">IFERROR(INDEX($AL$1:$AL$200,SMALL(IF($AL$2:$AL$201&lt;&gt;"",ROW($AL$2:$AL$201),9999),ROW(AT54)),COLUMN(A:A)),"")</f>
        <v/>
      </c>
      <c r="AU55" s="17"/>
      <c r="AV55" s="344" t="str">
        <f t="array" ref="AV55:AW55">IFERROR((INDEX(AQ$1:AT$201,SMALL(IF(MATCH($AQ$2:$AQ$201&amp;$AT$2:$AT$201,$AQ$2:$AQ$201&amp;$AT$2:$AT$201, )=ROW($AQ$1:$AT$200),ROW($AQ$2:$AT$201),4^8),ROW(AV54)),{1,4})&amp;""),"")</f>
        <v/>
      </c>
      <c r="AW55" s="344" t="str">
        <v/>
      </c>
      <c r="AX55" s="17"/>
      <c r="AY55" s="17" t="str">
        <f t="array" ref="AY55">T(INDEX(AV:AV,MIN(IF(COUNTIF(AY$1:AY54,$AV$2:$AV$201),4^8,ROW($AV$2:$AV$201)))))</f>
        <v/>
      </c>
      <c r="AZ55" s="17" t="str">
        <f t="shared" ref="AZ55:BI55" ca="1" si="115">IFERROR(OFFSET($AW$1,SUMPRODUCT(SMALL(($AV$2:$AV$201=AZ$1)*ROW($AV$2:$AV$201),ROW(50:50)+COUNTA($AV$2:$AV$201)-SUM(1*($AV$2:$AV$201=AZ$1))))-1,),"")</f>
        <v/>
      </c>
      <c r="BA55" s="17" t="str">
        <f t="shared" ca="1" si="115"/>
        <v/>
      </c>
      <c r="BB55" s="17" t="str">
        <f t="shared" ca="1" si="115"/>
        <v/>
      </c>
      <c r="BC55" s="17" t="str">
        <f t="shared" ca="1" si="115"/>
        <v/>
      </c>
      <c r="BD55" s="17" t="str">
        <f t="shared" ca="1" si="115"/>
        <v/>
      </c>
      <c r="BE55" s="17" t="str">
        <f t="shared" ca="1" si="115"/>
        <v/>
      </c>
      <c r="BF55" s="17" t="str">
        <f t="shared" ca="1" si="115"/>
        <v/>
      </c>
      <c r="BG55" s="17" t="str">
        <f t="shared" ca="1" si="115"/>
        <v/>
      </c>
      <c r="BH55" s="17" t="str">
        <f t="shared" ca="1" si="115"/>
        <v/>
      </c>
      <c r="BI55" s="17" t="str">
        <f t="shared" ca="1" si="115"/>
        <v/>
      </c>
      <c r="BJ55" s="17"/>
      <c r="BK55" s="18" t="str">
        <f t="array" ref="BK55">IFERROR(INDEX($E$1:$E$200,SMALL(IF($E$2:$E$201&lt;&gt;"",ROW($E$2:$E$201),9999),ROW($A54)),COLUMN(A:A)),"")</f>
        <v/>
      </c>
      <c r="BL55" s="18" t="str">
        <f t="array" ref="BL55">IFERROR(INDEX($AJ$1:$AJ$200,SMALL(IF($AJ$2:$AJ$201&lt;&gt;"",ROW($AJ$2:$AJ$201),9999),ROW(A54)),COLUMN(A:A)),"")</f>
        <v/>
      </c>
      <c r="BM55" s="18" t="str">
        <f t="array" ref="BM55">T(INDEX($BK:$BK,MIN(IF(COUNTIF(BM$1:BM54,$BK$2:$BK$201),4^8,ROW($BK$2:$BK$201)))))</f>
        <v/>
      </c>
      <c r="BN55" s="18" t="str">
        <f t="array" ref="BN55">T(INDEX($BL:$BL,MIN(IF(COUNTIF(BN$1:BN54,$BL$2:$BL$201),4^8,ROW($BL$2:$BL$201)))))</f>
        <v/>
      </c>
      <c r="BO55" s="18" t="str">
        <f t="array" aca="1" ref="BO55" ca="1">IF(ROW(BO54)&gt;(COUNTA($BM$2:$BN$201)-COUNTIF($BM$2:$BN$201,"")),"",INDIRECT(TEXT(RIGHT(SMALL(IF($BM$2:$BN$501&lt;&gt;"",COLUMN($BM$2:$BN$501)*10001+ROW($BM$2:$BN$501)*100,999999),ROW(BO54)),4),"!R00!C00"),))</f>
        <v/>
      </c>
      <c r="BP55" s="18" t="str">
        <f t="array" aca="1" ref="BP55" ca="1">T(INDEX($BO:$BO,MIN(IF(COUNTIF(BP$1:BP54,$BO$2:$BO$201),4^8,ROW($BO$2:$BO$201)))))</f>
        <v/>
      </c>
    </row>
    <row r="56" spans="1:68">
      <c r="A56" s="344" t="str">
        <f>IF(AND(地價差額試算!A70="",$E56&lt;&gt;""),A55,IF(AND(地價差額試算!A70&lt;&gt;"",$E56&lt;&gt;""),地價差額試算!A70,""))</f>
        <v/>
      </c>
      <c r="B56" s="344" t="str">
        <f>IF(AND(地價差額試算!B70="",$E56&lt;&gt;""),B55,IF(AND(地價差額試算!B70&lt;&gt;"",$E56&lt;&gt;""),地價差額試算!B70,""))</f>
        <v/>
      </c>
      <c r="C56" s="344" t="str">
        <f>IF(AND(地價差額試算!C70="",$E56&lt;&gt;""),C55,IF(AND(地價差額試算!C70&lt;&gt;"",$E56&lt;&gt;""),地價差額試算!C70,""))</f>
        <v/>
      </c>
      <c r="D56" s="344" t="str">
        <f>IF(地價差額試算!D70&lt;&gt;"",地價差額試算!D70,"")</f>
        <v/>
      </c>
      <c r="E56" s="344" t="str">
        <f>IF(地價差額試算!E70&lt;&gt;"",地價差額試算!E70,"")</f>
        <v/>
      </c>
      <c r="F56" s="344" t="str">
        <f>IF(地價差額試算!F70&lt;&gt;"",地價差額試算!F70,"")</f>
        <v/>
      </c>
      <c r="G56" s="344" t="str">
        <f>IF(地價差額試算!G70&lt;&gt;"",地價差額試算!G70,"")</f>
        <v/>
      </c>
      <c r="H56" s="344" t="str">
        <f t="shared" si="6"/>
        <v/>
      </c>
      <c r="I56" s="344" t="str">
        <f t="shared" si="68"/>
        <v/>
      </c>
      <c r="J56" s="344" t="str">
        <f t="shared" si="69"/>
        <v/>
      </c>
      <c r="K56" s="17"/>
      <c r="L56" s="344" t="str">
        <f t="array" ref="L56">IFERROR(INDEX($A$1:$A$200,SMALL(IF($A$2:$A$201&lt;&gt;"",ROW($A$2:$A$201),9999),ROW(L55)),COLUMN(A:A)),"")</f>
        <v/>
      </c>
      <c r="M56" s="344" t="str">
        <f t="array" ref="M56">IFERROR(INDEX($E$1:$E$200,SMALL(IF($E$2:$E$201&lt;&gt;"",ROW($E$2:$E$201),9999),ROW(M55)),COLUMN(A:A)),"")</f>
        <v/>
      </c>
      <c r="N56" s="344" t="str">
        <f t="array" ref="N56">IFERROR(INDEX($F$1:$F$200,SMALL(IF($F$2:$F$201&lt;&gt;"",ROW($F$2:$F$201),9999),ROW(N55)),COLUMN(A:A)),"")</f>
        <v/>
      </c>
      <c r="O56" s="344" t="str">
        <f t="array" ref="O56">IFERROR(INDEX($G$1:$G$200,SMALL(IF($G$2:$G$201&lt;&gt;"",ROW($G$2:$G$201),9999),ROW(O55)),COLUMN(A:A)),"")</f>
        <v/>
      </c>
      <c r="P56" s="17"/>
      <c r="Q56" s="344" t="str">
        <f t="array" ref="Q56:R56">IFERROR((INDEX(L$1:O$201,SMALL(IF(MATCH($L$2:$L$201&amp;$O$2:$O$201,$L$2:$L$201&amp;$O$2:$O$201, )=ROW($L$1:$O$200),ROW($L$2:$O$201),4^8),ROW(A55)),{1,4})&amp;""),"")</f>
        <v/>
      </c>
      <c r="R56" s="344" t="str">
        <v/>
      </c>
      <c r="S56" s="17"/>
      <c r="T56" s="17" t="str">
        <f t="array" ref="T56">T(INDEX(Q:Q,MIN(IF(COUNTIF(T$1:T55,$Q$2:$Q$201),4^8,ROW($Q$2:$Q$201)))))</f>
        <v/>
      </c>
      <c r="U56" s="17" t="str">
        <f t="shared" ref="U56:AD56" ca="1" si="116">IFERROR(OFFSET($R$1,SUMPRODUCT(SMALL(($Q$2:$Q$201=U$1)*ROW($Q$2:$Q$201),ROW(51:51)+COUNTA($Q$2:$Q$201)-SUM(1*($Q$2:$Q$201=U$1))))-1,),"")</f>
        <v/>
      </c>
      <c r="V56" s="17" t="str">
        <f t="shared" ca="1" si="116"/>
        <v/>
      </c>
      <c r="W56" s="17" t="str">
        <f t="shared" ca="1" si="116"/>
        <v/>
      </c>
      <c r="X56" s="17" t="str">
        <f t="shared" ca="1" si="116"/>
        <v/>
      </c>
      <c r="Y56" s="17" t="str">
        <f t="shared" ca="1" si="116"/>
        <v/>
      </c>
      <c r="Z56" s="17" t="str">
        <f t="shared" ca="1" si="116"/>
        <v/>
      </c>
      <c r="AA56" s="17" t="str">
        <f t="shared" ca="1" si="116"/>
        <v/>
      </c>
      <c r="AB56" s="17" t="str">
        <f t="shared" ca="1" si="116"/>
        <v/>
      </c>
      <c r="AC56" s="17" t="str">
        <f t="shared" ca="1" si="116"/>
        <v/>
      </c>
      <c r="AD56" s="17" t="str">
        <f t="shared" ca="1" si="116"/>
        <v/>
      </c>
      <c r="AE56" s="17"/>
      <c r="AF56" s="344" t="str">
        <f>IF(AND(地價差額試算!K70="",$AJ56&lt;&gt;""),AF55,IF(AND(地價差額試算!K70&lt;&gt;"",$AJ56&lt;&gt;""),地價差額試算!K70,""))</f>
        <v/>
      </c>
      <c r="AG56" s="344" t="str">
        <f>IF(AND(地價差額試算!L70="",$AJ56&lt;&gt;""),AG55,IF(AND(地價差額試算!L70&lt;&gt;"",$AJ56&lt;&gt;""),地價差額試算!L70,""))</f>
        <v/>
      </c>
      <c r="AH56" s="344" t="str">
        <f>IF(AND(地價差額試算!M70="",$AJ56&lt;&gt;""),AH55,IF(AND(地價差額試算!M70&lt;&gt;"",$AJ56&lt;&gt;""),地價差額試算!M70,""))</f>
        <v/>
      </c>
      <c r="AI56" s="344" t="str">
        <f>IF(地價差額試算!N70&lt;&gt;"",地價差額試算!N70,"")</f>
        <v/>
      </c>
      <c r="AJ56" s="344" t="str">
        <f>IF(地價差額試算!O70&lt;&gt;"",地價差額試算!O70,"")</f>
        <v/>
      </c>
      <c r="AK56" s="344" t="str">
        <f>IF(地價差額試算!P70&lt;&gt;"",地價差額試算!P70,"")</f>
        <v/>
      </c>
      <c r="AL56" s="344" t="str">
        <f>IF(地價差額試算!Q70&lt;&gt;"",地價差額試算!Q70,"")</f>
        <v/>
      </c>
      <c r="AM56" s="344" t="str">
        <f t="shared" si="8"/>
        <v/>
      </c>
      <c r="AN56" s="344" t="str">
        <f t="shared" si="71"/>
        <v/>
      </c>
      <c r="AO56" s="344" t="str">
        <f t="shared" si="72"/>
        <v/>
      </c>
      <c r="AP56" s="17"/>
      <c r="AQ56" s="344" t="str">
        <f t="array" ref="AQ56">IFERROR(INDEX($AF$1:$AF$200,SMALL(IF($AF$2:$AF$201&lt;&gt;"",ROW($AF$2:$AF$201),9999),ROW(AQ55)),COLUMN(A:A)),"")</f>
        <v/>
      </c>
      <c r="AR56" s="344" t="str">
        <f t="array" ref="AR56">IFERROR(INDEX($AJ$1:$AJ$200,SMALL(IF($AJ$2:$AJ$201&lt;&gt;"",ROW($AJ$2:$AJ$201),9999),ROW(AQ55)),COLUMN(A:A)),"")</f>
        <v/>
      </c>
      <c r="AS56" s="344" t="str">
        <f t="array" ref="AS56">IFERROR(INDEX($AK$1:$AK$200,SMALL(IF($AK$2:$AK$201&lt;&gt;"",ROW($AK$2:$AK$201),9999),ROW(AS55)),COLUMN(A:A)),"")</f>
        <v/>
      </c>
      <c r="AT56" s="344" t="str">
        <f t="array" ref="AT56">IFERROR(INDEX($AL$1:$AL$200,SMALL(IF($AL$2:$AL$201&lt;&gt;"",ROW($AL$2:$AL$201),9999),ROW(AT55)),COLUMN(A:A)),"")</f>
        <v/>
      </c>
      <c r="AU56" s="17"/>
      <c r="AV56" s="344" t="str">
        <f t="array" ref="AV56:AW56">IFERROR((INDEX(AQ$1:AT$201,SMALL(IF(MATCH($AQ$2:$AQ$201&amp;$AT$2:$AT$201,$AQ$2:$AQ$201&amp;$AT$2:$AT$201, )=ROW($AQ$1:$AT$200),ROW($AQ$2:$AT$201),4^8),ROW(AV55)),{1,4})&amp;""),"")</f>
        <v/>
      </c>
      <c r="AW56" s="344" t="str">
        <v/>
      </c>
      <c r="AX56" s="17"/>
      <c r="AY56" s="17" t="str">
        <f t="array" ref="AY56">T(INDEX(AV:AV,MIN(IF(COUNTIF(AY$1:AY55,$AV$2:$AV$201),4^8,ROW($AV$2:$AV$201)))))</f>
        <v/>
      </c>
      <c r="AZ56" s="17" t="str">
        <f t="shared" ref="AZ56:BI56" ca="1" si="117">IFERROR(OFFSET($AW$1,SUMPRODUCT(SMALL(($AV$2:$AV$201=AZ$1)*ROW($AV$2:$AV$201),ROW(51:51)+COUNTA($AV$2:$AV$201)-SUM(1*($AV$2:$AV$201=AZ$1))))-1,),"")</f>
        <v/>
      </c>
      <c r="BA56" s="17" t="str">
        <f t="shared" ca="1" si="117"/>
        <v/>
      </c>
      <c r="BB56" s="17" t="str">
        <f t="shared" ca="1" si="117"/>
        <v/>
      </c>
      <c r="BC56" s="17" t="str">
        <f t="shared" ca="1" si="117"/>
        <v/>
      </c>
      <c r="BD56" s="17" t="str">
        <f t="shared" ca="1" si="117"/>
        <v/>
      </c>
      <c r="BE56" s="17" t="str">
        <f t="shared" ca="1" si="117"/>
        <v/>
      </c>
      <c r="BF56" s="17" t="str">
        <f t="shared" ca="1" si="117"/>
        <v/>
      </c>
      <c r="BG56" s="17" t="str">
        <f t="shared" ca="1" si="117"/>
        <v/>
      </c>
      <c r="BH56" s="17" t="str">
        <f t="shared" ca="1" si="117"/>
        <v/>
      </c>
      <c r="BI56" s="17" t="str">
        <f t="shared" ca="1" si="117"/>
        <v/>
      </c>
      <c r="BJ56" s="17"/>
      <c r="BK56" s="18" t="str">
        <f t="array" ref="BK56">IFERROR(INDEX($E$1:$E$200,SMALL(IF($E$2:$E$201&lt;&gt;"",ROW($E$2:$E$201),9999),ROW($A55)),COLUMN(A:A)),"")</f>
        <v/>
      </c>
      <c r="BL56" s="18" t="str">
        <f t="array" ref="BL56">IFERROR(INDEX($AJ$1:$AJ$200,SMALL(IF($AJ$2:$AJ$201&lt;&gt;"",ROW($AJ$2:$AJ$201),9999),ROW(A55)),COLUMN(A:A)),"")</f>
        <v/>
      </c>
      <c r="BM56" s="18" t="str">
        <f t="array" ref="BM56">T(INDEX($BK:$BK,MIN(IF(COUNTIF(BM$1:BM55,$BK$2:$BK$201),4^8,ROW($BK$2:$BK$201)))))</f>
        <v/>
      </c>
      <c r="BN56" s="18" t="str">
        <f t="array" ref="BN56">T(INDEX($BL:$BL,MIN(IF(COUNTIF(BN$1:BN55,$BL$2:$BL$201),4^8,ROW($BL$2:$BL$201)))))</f>
        <v/>
      </c>
      <c r="BO56" s="18" t="str">
        <f t="array" aca="1" ref="BO56" ca="1">IF(ROW(BO55)&gt;(COUNTA($BM$2:$BN$201)-COUNTIF($BM$2:$BN$201,"")),"",INDIRECT(TEXT(RIGHT(SMALL(IF($BM$2:$BN$501&lt;&gt;"",COLUMN($BM$2:$BN$501)*10001+ROW($BM$2:$BN$501)*100,999999),ROW(BO55)),4),"!R00!C00"),))</f>
        <v/>
      </c>
      <c r="BP56" s="18" t="str">
        <f t="array" aca="1" ref="BP56" ca="1">T(INDEX($BO:$BO,MIN(IF(COUNTIF(BP$1:BP55,$BO$2:$BO$201),4^8,ROW($BO$2:$BO$201)))))</f>
        <v/>
      </c>
    </row>
    <row r="57" spans="1:68">
      <c r="A57" s="344" t="str">
        <f>IF(AND(地價差額試算!A71="",$E57&lt;&gt;""),A56,IF(AND(地價差額試算!A71&lt;&gt;"",$E57&lt;&gt;""),地價差額試算!A71,""))</f>
        <v/>
      </c>
      <c r="B57" s="344" t="str">
        <f>IF(AND(地價差額試算!B71="",$E57&lt;&gt;""),B56,IF(AND(地價差額試算!B71&lt;&gt;"",$E57&lt;&gt;""),地價差額試算!B71,""))</f>
        <v/>
      </c>
      <c r="C57" s="344" t="str">
        <f>IF(AND(地價差額試算!C71="",$E57&lt;&gt;""),C56,IF(AND(地價差額試算!C71&lt;&gt;"",$E57&lt;&gt;""),地價差額試算!C71,""))</f>
        <v/>
      </c>
      <c r="D57" s="344" t="str">
        <f>IF(地價差額試算!D71&lt;&gt;"",地價差額試算!D71,"")</f>
        <v/>
      </c>
      <c r="E57" s="344" t="str">
        <f>IF(地價差額試算!E71&lt;&gt;"",地價差額試算!E71,"")</f>
        <v/>
      </c>
      <c r="F57" s="344" t="str">
        <f>IF(地價差額試算!F71&lt;&gt;"",地價差額試算!F71,"")</f>
        <v/>
      </c>
      <c r="G57" s="344" t="str">
        <f>IF(地價差額試算!G71&lt;&gt;"",地價差額試算!G71,"")</f>
        <v/>
      </c>
      <c r="H57" s="344" t="str">
        <f t="shared" si="6"/>
        <v/>
      </c>
      <c r="I57" s="344" t="str">
        <f t="shared" si="68"/>
        <v/>
      </c>
      <c r="J57" s="344" t="str">
        <f t="shared" si="69"/>
        <v/>
      </c>
      <c r="K57" s="17"/>
      <c r="L57" s="344" t="str">
        <f t="array" ref="L57">IFERROR(INDEX($A$1:$A$200,SMALL(IF($A$2:$A$201&lt;&gt;"",ROW($A$2:$A$201),9999),ROW(L56)),COLUMN(A:A)),"")</f>
        <v/>
      </c>
      <c r="M57" s="344" t="str">
        <f t="array" ref="M57">IFERROR(INDEX($E$1:$E$200,SMALL(IF($E$2:$E$201&lt;&gt;"",ROW($E$2:$E$201),9999),ROW(M56)),COLUMN(A:A)),"")</f>
        <v/>
      </c>
      <c r="N57" s="344" t="str">
        <f t="array" ref="N57">IFERROR(INDEX($F$1:$F$200,SMALL(IF($F$2:$F$201&lt;&gt;"",ROW($F$2:$F$201),9999),ROW(N56)),COLUMN(A:A)),"")</f>
        <v/>
      </c>
      <c r="O57" s="344" t="str">
        <f t="array" ref="O57">IFERROR(INDEX($G$1:$G$200,SMALL(IF($G$2:$G$201&lt;&gt;"",ROW($G$2:$G$201),9999),ROW(O56)),COLUMN(A:A)),"")</f>
        <v/>
      </c>
      <c r="P57" s="17"/>
      <c r="Q57" s="344" t="str">
        <f t="array" ref="Q57:R57">IFERROR((INDEX(L$1:O$201,SMALL(IF(MATCH($L$2:$L$201&amp;$O$2:$O$201,$L$2:$L$201&amp;$O$2:$O$201, )=ROW($L$1:$O$200),ROW($L$2:$O$201),4^8),ROW(A56)),{1,4})&amp;""),"")</f>
        <v/>
      </c>
      <c r="R57" s="344" t="str">
        <v/>
      </c>
      <c r="S57" s="17"/>
      <c r="T57" s="17" t="str">
        <f t="array" ref="T57">T(INDEX(Q:Q,MIN(IF(COUNTIF(T$1:T56,$Q$2:$Q$201),4^8,ROW($Q$2:$Q$201)))))</f>
        <v/>
      </c>
      <c r="U57" s="17" t="str">
        <f t="shared" ref="U57:AD57" ca="1" si="118">IFERROR(OFFSET($R$1,SUMPRODUCT(SMALL(($Q$2:$Q$201=U$1)*ROW($Q$2:$Q$201),ROW(52:52)+COUNTA($Q$2:$Q$201)-SUM(1*($Q$2:$Q$201=U$1))))-1,),"")</f>
        <v/>
      </c>
      <c r="V57" s="17" t="str">
        <f t="shared" ca="1" si="118"/>
        <v/>
      </c>
      <c r="W57" s="17" t="str">
        <f t="shared" ca="1" si="118"/>
        <v/>
      </c>
      <c r="X57" s="17" t="str">
        <f t="shared" ca="1" si="118"/>
        <v/>
      </c>
      <c r="Y57" s="17" t="str">
        <f t="shared" ca="1" si="118"/>
        <v/>
      </c>
      <c r="Z57" s="17" t="str">
        <f t="shared" ca="1" si="118"/>
        <v/>
      </c>
      <c r="AA57" s="17" t="str">
        <f t="shared" ca="1" si="118"/>
        <v/>
      </c>
      <c r="AB57" s="17" t="str">
        <f t="shared" ca="1" si="118"/>
        <v/>
      </c>
      <c r="AC57" s="17" t="str">
        <f t="shared" ca="1" si="118"/>
        <v/>
      </c>
      <c r="AD57" s="17" t="str">
        <f t="shared" ca="1" si="118"/>
        <v/>
      </c>
      <c r="AE57" s="17"/>
      <c r="AF57" s="344" t="str">
        <f>IF(AND(地價差額試算!K71="",$AJ57&lt;&gt;""),AF56,IF(AND(地價差額試算!K71&lt;&gt;"",$AJ57&lt;&gt;""),地價差額試算!K71,""))</f>
        <v/>
      </c>
      <c r="AG57" s="344" t="str">
        <f>IF(AND(地價差額試算!L71="",$AJ57&lt;&gt;""),AG56,IF(AND(地價差額試算!L71&lt;&gt;"",$AJ57&lt;&gt;""),地價差額試算!L71,""))</f>
        <v/>
      </c>
      <c r="AH57" s="344" t="str">
        <f>IF(AND(地價差額試算!M71="",$AJ57&lt;&gt;""),AH56,IF(AND(地價差額試算!M71&lt;&gt;"",$AJ57&lt;&gt;""),地價差額試算!M71,""))</f>
        <v/>
      </c>
      <c r="AI57" s="344" t="str">
        <f>IF(地價差額試算!N71&lt;&gt;"",地價差額試算!N71,"")</f>
        <v/>
      </c>
      <c r="AJ57" s="344" t="str">
        <f>IF(地價差額試算!O71&lt;&gt;"",地價差額試算!O71,"")</f>
        <v/>
      </c>
      <c r="AK57" s="344" t="str">
        <f>IF(地價差額試算!P71&lt;&gt;"",地價差額試算!P71,"")</f>
        <v/>
      </c>
      <c r="AL57" s="344" t="str">
        <f>IF(地價差額試算!Q71&lt;&gt;"",地價差額試算!Q71,"")</f>
        <v/>
      </c>
      <c r="AM57" s="344" t="str">
        <f t="shared" si="8"/>
        <v/>
      </c>
      <c r="AN57" s="344" t="str">
        <f t="shared" si="71"/>
        <v/>
      </c>
      <c r="AO57" s="344" t="str">
        <f t="shared" si="72"/>
        <v/>
      </c>
      <c r="AP57" s="17"/>
      <c r="AQ57" s="344" t="str">
        <f t="array" ref="AQ57">IFERROR(INDEX($AF$1:$AF$200,SMALL(IF($AF$2:$AF$201&lt;&gt;"",ROW($AF$2:$AF$201),9999),ROW(AQ56)),COLUMN(A:A)),"")</f>
        <v/>
      </c>
      <c r="AR57" s="344" t="str">
        <f t="array" ref="AR57">IFERROR(INDEX($AJ$1:$AJ$200,SMALL(IF($AJ$2:$AJ$201&lt;&gt;"",ROW($AJ$2:$AJ$201),9999),ROW(AQ56)),COLUMN(A:A)),"")</f>
        <v/>
      </c>
      <c r="AS57" s="344" t="str">
        <f t="array" ref="AS57">IFERROR(INDEX($AK$1:$AK$200,SMALL(IF($AK$2:$AK$201&lt;&gt;"",ROW($AK$2:$AK$201),9999),ROW(AS56)),COLUMN(A:A)),"")</f>
        <v/>
      </c>
      <c r="AT57" s="344" t="str">
        <f t="array" ref="AT57">IFERROR(INDEX($AL$1:$AL$200,SMALL(IF($AL$2:$AL$201&lt;&gt;"",ROW($AL$2:$AL$201),9999),ROW(AT56)),COLUMN(A:A)),"")</f>
        <v/>
      </c>
      <c r="AU57" s="17"/>
      <c r="AV57" s="344" t="str">
        <f t="array" ref="AV57:AW57">IFERROR((INDEX(AQ$1:AT$201,SMALL(IF(MATCH($AQ$2:$AQ$201&amp;$AT$2:$AT$201,$AQ$2:$AQ$201&amp;$AT$2:$AT$201, )=ROW($AQ$1:$AT$200),ROW($AQ$2:$AT$201),4^8),ROW(AV56)),{1,4})&amp;""),"")</f>
        <v/>
      </c>
      <c r="AW57" s="344" t="str">
        <v/>
      </c>
      <c r="AX57" s="17"/>
      <c r="AY57" s="17" t="str">
        <f t="array" ref="AY57">T(INDEX(AV:AV,MIN(IF(COUNTIF(AY$1:AY56,$AV$2:$AV$201),4^8,ROW($AV$2:$AV$201)))))</f>
        <v/>
      </c>
      <c r="AZ57" s="17" t="str">
        <f t="shared" ref="AZ57:BI57" ca="1" si="119">IFERROR(OFFSET($AW$1,SUMPRODUCT(SMALL(($AV$2:$AV$201=AZ$1)*ROW($AV$2:$AV$201),ROW(52:52)+COUNTA($AV$2:$AV$201)-SUM(1*($AV$2:$AV$201=AZ$1))))-1,),"")</f>
        <v/>
      </c>
      <c r="BA57" s="17" t="str">
        <f t="shared" ca="1" si="119"/>
        <v/>
      </c>
      <c r="BB57" s="17" t="str">
        <f t="shared" ca="1" si="119"/>
        <v/>
      </c>
      <c r="BC57" s="17" t="str">
        <f t="shared" ca="1" si="119"/>
        <v/>
      </c>
      <c r="BD57" s="17" t="str">
        <f t="shared" ca="1" si="119"/>
        <v/>
      </c>
      <c r="BE57" s="17" t="str">
        <f t="shared" ca="1" si="119"/>
        <v/>
      </c>
      <c r="BF57" s="17" t="str">
        <f t="shared" ca="1" si="119"/>
        <v/>
      </c>
      <c r="BG57" s="17" t="str">
        <f t="shared" ca="1" si="119"/>
        <v/>
      </c>
      <c r="BH57" s="17" t="str">
        <f t="shared" ca="1" si="119"/>
        <v/>
      </c>
      <c r="BI57" s="17" t="str">
        <f t="shared" ca="1" si="119"/>
        <v/>
      </c>
      <c r="BJ57" s="17"/>
      <c r="BK57" s="18" t="str">
        <f t="array" ref="BK57">IFERROR(INDEX($E$1:$E$200,SMALL(IF($E$2:$E$201&lt;&gt;"",ROW($E$2:$E$201),9999),ROW($A56)),COLUMN(A:A)),"")</f>
        <v/>
      </c>
      <c r="BL57" s="18" t="str">
        <f t="array" ref="BL57">IFERROR(INDEX($AJ$1:$AJ$200,SMALL(IF($AJ$2:$AJ$201&lt;&gt;"",ROW($AJ$2:$AJ$201),9999),ROW(A56)),COLUMN(A:A)),"")</f>
        <v/>
      </c>
      <c r="BM57" s="18" t="str">
        <f t="array" ref="BM57">T(INDEX($BK:$BK,MIN(IF(COUNTIF(BM$1:BM56,$BK$2:$BK$201),4^8,ROW($BK$2:$BK$201)))))</f>
        <v/>
      </c>
      <c r="BN57" s="18" t="str">
        <f t="array" ref="BN57">T(INDEX($BL:$BL,MIN(IF(COUNTIF(BN$1:BN56,$BL$2:$BL$201),4^8,ROW($BL$2:$BL$201)))))</f>
        <v/>
      </c>
      <c r="BO57" s="18" t="str">
        <f t="array" aca="1" ref="BO57" ca="1">IF(ROW(BO56)&gt;(COUNTA($BM$2:$BN$201)-COUNTIF($BM$2:$BN$201,"")),"",INDIRECT(TEXT(RIGHT(SMALL(IF($BM$2:$BN$501&lt;&gt;"",COLUMN($BM$2:$BN$501)*10001+ROW($BM$2:$BN$501)*100,999999),ROW(BO56)),4),"!R00!C00"),))</f>
        <v/>
      </c>
      <c r="BP57" s="18" t="str">
        <f t="array" aca="1" ref="BP57" ca="1">T(INDEX($BO:$BO,MIN(IF(COUNTIF(BP$1:BP56,$BO$2:$BO$201),4^8,ROW($BO$2:$BO$201)))))</f>
        <v/>
      </c>
    </row>
    <row r="58" spans="1:68">
      <c r="A58" s="344" t="str">
        <f>IF(AND(地價差額試算!A72="",$E58&lt;&gt;""),A57,IF(AND(地價差額試算!A72&lt;&gt;"",$E58&lt;&gt;""),地價差額試算!A72,""))</f>
        <v/>
      </c>
      <c r="B58" s="344" t="str">
        <f>IF(AND(地價差額試算!B72="",$E58&lt;&gt;""),B57,IF(AND(地價差額試算!B72&lt;&gt;"",$E58&lt;&gt;""),地價差額試算!B72,""))</f>
        <v/>
      </c>
      <c r="C58" s="344" t="str">
        <f>IF(AND(地價差額試算!C72="",$E58&lt;&gt;""),C57,IF(AND(地價差額試算!C72&lt;&gt;"",$E58&lt;&gt;""),地價差額試算!C72,""))</f>
        <v/>
      </c>
      <c r="D58" s="344" t="str">
        <f>IF(地價差額試算!D72&lt;&gt;"",地價差額試算!D72,"")</f>
        <v/>
      </c>
      <c r="E58" s="344" t="str">
        <f>IF(地價差額試算!E72&lt;&gt;"",地價差額試算!E72,"")</f>
        <v/>
      </c>
      <c r="F58" s="344" t="str">
        <f>IF(地價差額試算!F72&lt;&gt;"",地價差額試算!F72,"")</f>
        <v/>
      </c>
      <c r="G58" s="344" t="str">
        <f>IF(地價差額試算!G72&lt;&gt;"",地價差額試算!G72,"")</f>
        <v/>
      </c>
      <c r="H58" s="344" t="str">
        <f t="shared" si="6"/>
        <v/>
      </c>
      <c r="I58" s="344" t="str">
        <f t="shared" si="68"/>
        <v/>
      </c>
      <c r="J58" s="344" t="str">
        <f t="shared" si="69"/>
        <v/>
      </c>
      <c r="K58" s="17"/>
      <c r="L58" s="344" t="str">
        <f t="array" ref="L58">IFERROR(INDEX($A$1:$A$200,SMALL(IF($A$2:$A$201&lt;&gt;"",ROW($A$2:$A$201),9999),ROW(L57)),COLUMN(A:A)),"")</f>
        <v/>
      </c>
      <c r="M58" s="344" t="str">
        <f t="array" ref="M58">IFERROR(INDEX($E$1:$E$200,SMALL(IF($E$2:$E$201&lt;&gt;"",ROW($E$2:$E$201),9999),ROW(M57)),COLUMN(A:A)),"")</f>
        <v/>
      </c>
      <c r="N58" s="344" t="str">
        <f t="array" ref="N58">IFERROR(INDEX($F$1:$F$200,SMALL(IF($F$2:$F$201&lt;&gt;"",ROW($F$2:$F$201),9999),ROW(N57)),COLUMN(A:A)),"")</f>
        <v/>
      </c>
      <c r="O58" s="344" t="str">
        <f t="array" ref="O58">IFERROR(INDEX($G$1:$G$200,SMALL(IF($G$2:$G$201&lt;&gt;"",ROW($G$2:$G$201),9999),ROW(O57)),COLUMN(A:A)),"")</f>
        <v/>
      </c>
      <c r="P58" s="17"/>
      <c r="Q58" s="344" t="str">
        <f t="array" ref="Q58:R58">IFERROR((INDEX(L$1:O$201,SMALL(IF(MATCH($L$2:$L$201&amp;$O$2:$O$201,$L$2:$L$201&amp;$O$2:$O$201, )=ROW($L$1:$O$200),ROW($L$2:$O$201),4^8),ROW(A57)),{1,4})&amp;""),"")</f>
        <v/>
      </c>
      <c r="R58" s="344" t="str">
        <v/>
      </c>
      <c r="S58" s="17"/>
      <c r="T58" s="17" t="str">
        <f t="array" ref="T58">T(INDEX(Q:Q,MIN(IF(COUNTIF(T$1:T57,$Q$2:$Q$201),4^8,ROW($Q$2:$Q$201)))))</f>
        <v/>
      </c>
      <c r="U58" s="17" t="str">
        <f t="shared" ref="U58:AD58" ca="1" si="120">IFERROR(OFFSET($R$1,SUMPRODUCT(SMALL(($Q$2:$Q$201=U$1)*ROW($Q$2:$Q$201),ROW(53:53)+COUNTA($Q$2:$Q$201)-SUM(1*($Q$2:$Q$201=U$1))))-1,),"")</f>
        <v/>
      </c>
      <c r="V58" s="17" t="str">
        <f t="shared" ca="1" si="120"/>
        <v/>
      </c>
      <c r="W58" s="17" t="str">
        <f t="shared" ca="1" si="120"/>
        <v/>
      </c>
      <c r="X58" s="17" t="str">
        <f t="shared" ca="1" si="120"/>
        <v/>
      </c>
      <c r="Y58" s="17" t="str">
        <f t="shared" ca="1" si="120"/>
        <v/>
      </c>
      <c r="Z58" s="17" t="str">
        <f t="shared" ca="1" si="120"/>
        <v/>
      </c>
      <c r="AA58" s="17" t="str">
        <f t="shared" ca="1" si="120"/>
        <v/>
      </c>
      <c r="AB58" s="17" t="str">
        <f t="shared" ca="1" si="120"/>
        <v/>
      </c>
      <c r="AC58" s="17" t="str">
        <f t="shared" ca="1" si="120"/>
        <v/>
      </c>
      <c r="AD58" s="17" t="str">
        <f t="shared" ca="1" si="120"/>
        <v/>
      </c>
      <c r="AE58" s="17"/>
      <c r="AF58" s="344" t="str">
        <f>IF(AND(地價差額試算!K72="",$AJ58&lt;&gt;""),AF57,IF(AND(地價差額試算!K72&lt;&gt;"",$AJ58&lt;&gt;""),地價差額試算!K72,""))</f>
        <v/>
      </c>
      <c r="AG58" s="344" t="str">
        <f>IF(AND(地價差額試算!L72="",$AJ58&lt;&gt;""),AG57,IF(AND(地價差額試算!L72&lt;&gt;"",$AJ58&lt;&gt;""),地價差額試算!L72,""))</f>
        <v/>
      </c>
      <c r="AH58" s="344" t="str">
        <f>IF(AND(地價差額試算!M72="",$AJ58&lt;&gt;""),AH57,IF(AND(地價差額試算!M72&lt;&gt;"",$AJ58&lt;&gt;""),地價差額試算!M72,""))</f>
        <v/>
      </c>
      <c r="AI58" s="344" t="str">
        <f>IF(地價差額試算!N72&lt;&gt;"",地價差額試算!N72,"")</f>
        <v/>
      </c>
      <c r="AJ58" s="344" t="str">
        <f>IF(地價差額試算!O72&lt;&gt;"",地價差額試算!O72,"")</f>
        <v/>
      </c>
      <c r="AK58" s="344" t="str">
        <f>IF(地價差額試算!P72&lt;&gt;"",地價差額試算!P72,"")</f>
        <v/>
      </c>
      <c r="AL58" s="344" t="str">
        <f>IF(地價差額試算!Q72&lt;&gt;"",地價差額試算!Q72,"")</f>
        <v/>
      </c>
      <c r="AM58" s="344" t="str">
        <f t="shared" si="8"/>
        <v/>
      </c>
      <c r="AN58" s="344" t="str">
        <f t="shared" si="71"/>
        <v/>
      </c>
      <c r="AO58" s="344" t="str">
        <f t="shared" si="72"/>
        <v/>
      </c>
      <c r="AP58" s="17"/>
      <c r="AQ58" s="344" t="str">
        <f t="array" ref="AQ58">IFERROR(INDEX($AF$1:$AF$200,SMALL(IF($AF$2:$AF$201&lt;&gt;"",ROW($AF$2:$AF$201),9999),ROW(AQ57)),COLUMN(A:A)),"")</f>
        <v/>
      </c>
      <c r="AR58" s="344" t="str">
        <f t="array" ref="AR58">IFERROR(INDEX($AJ$1:$AJ$200,SMALL(IF($AJ$2:$AJ$201&lt;&gt;"",ROW($AJ$2:$AJ$201),9999),ROW(AQ57)),COLUMN(A:A)),"")</f>
        <v/>
      </c>
      <c r="AS58" s="344" t="str">
        <f t="array" ref="AS58">IFERROR(INDEX($AK$1:$AK$200,SMALL(IF($AK$2:$AK$201&lt;&gt;"",ROW($AK$2:$AK$201),9999),ROW(AS57)),COLUMN(A:A)),"")</f>
        <v/>
      </c>
      <c r="AT58" s="344" t="str">
        <f t="array" ref="AT58">IFERROR(INDEX($AL$1:$AL$200,SMALL(IF($AL$2:$AL$201&lt;&gt;"",ROW($AL$2:$AL$201),9999),ROW(AT57)),COLUMN(A:A)),"")</f>
        <v/>
      </c>
      <c r="AU58" s="17"/>
      <c r="AV58" s="344" t="str">
        <f t="array" ref="AV58:AW58">IFERROR((INDEX(AQ$1:AT$201,SMALL(IF(MATCH($AQ$2:$AQ$201&amp;$AT$2:$AT$201,$AQ$2:$AQ$201&amp;$AT$2:$AT$201, )=ROW($AQ$1:$AT$200),ROW($AQ$2:$AT$201),4^8),ROW(AV57)),{1,4})&amp;""),"")</f>
        <v/>
      </c>
      <c r="AW58" s="344" t="str">
        <v/>
      </c>
      <c r="AX58" s="17"/>
      <c r="AY58" s="17" t="str">
        <f t="array" ref="AY58">T(INDEX(AV:AV,MIN(IF(COUNTIF(AY$1:AY57,$AV$2:$AV$201),4^8,ROW($AV$2:$AV$201)))))</f>
        <v/>
      </c>
      <c r="AZ58" s="17" t="str">
        <f t="shared" ref="AZ58:BI58" ca="1" si="121">IFERROR(OFFSET($AW$1,SUMPRODUCT(SMALL(($AV$2:$AV$201=AZ$1)*ROW($AV$2:$AV$201),ROW(53:53)+COUNTA($AV$2:$AV$201)-SUM(1*($AV$2:$AV$201=AZ$1))))-1,),"")</f>
        <v/>
      </c>
      <c r="BA58" s="17" t="str">
        <f t="shared" ca="1" si="121"/>
        <v/>
      </c>
      <c r="BB58" s="17" t="str">
        <f t="shared" ca="1" si="121"/>
        <v/>
      </c>
      <c r="BC58" s="17" t="str">
        <f t="shared" ca="1" si="121"/>
        <v/>
      </c>
      <c r="BD58" s="17" t="str">
        <f t="shared" ca="1" si="121"/>
        <v/>
      </c>
      <c r="BE58" s="17" t="str">
        <f t="shared" ca="1" si="121"/>
        <v/>
      </c>
      <c r="BF58" s="17" t="str">
        <f t="shared" ca="1" si="121"/>
        <v/>
      </c>
      <c r="BG58" s="17" t="str">
        <f t="shared" ca="1" si="121"/>
        <v/>
      </c>
      <c r="BH58" s="17" t="str">
        <f t="shared" ca="1" si="121"/>
        <v/>
      </c>
      <c r="BI58" s="17" t="str">
        <f t="shared" ca="1" si="121"/>
        <v/>
      </c>
      <c r="BJ58" s="17"/>
      <c r="BK58" s="18" t="str">
        <f t="array" ref="BK58">IFERROR(INDEX($E$1:$E$200,SMALL(IF($E$2:$E$201&lt;&gt;"",ROW($E$2:$E$201),9999),ROW($A57)),COLUMN(A:A)),"")</f>
        <v/>
      </c>
      <c r="BL58" s="18" t="str">
        <f t="array" ref="BL58">IFERROR(INDEX($AJ$1:$AJ$200,SMALL(IF($AJ$2:$AJ$201&lt;&gt;"",ROW($AJ$2:$AJ$201),9999),ROW(A57)),COLUMN(A:A)),"")</f>
        <v/>
      </c>
      <c r="BM58" s="18" t="str">
        <f t="array" ref="BM58">T(INDEX($BK:$BK,MIN(IF(COUNTIF(BM$1:BM57,$BK$2:$BK$201),4^8,ROW($BK$2:$BK$201)))))</f>
        <v/>
      </c>
      <c r="BN58" s="18" t="str">
        <f t="array" ref="BN58">T(INDEX($BL:$BL,MIN(IF(COUNTIF(BN$1:BN57,$BL$2:$BL$201),4^8,ROW($BL$2:$BL$201)))))</f>
        <v/>
      </c>
      <c r="BO58" s="18" t="str">
        <f t="array" aca="1" ref="BO58" ca="1">IF(ROW(BO57)&gt;(COUNTA($BM$2:$BN$201)-COUNTIF($BM$2:$BN$201,"")),"",INDIRECT(TEXT(RIGHT(SMALL(IF($BM$2:$BN$501&lt;&gt;"",COLUMN($BM$2:$BN$501)*10001+ROW($BM$2:$BN$501)*100,999999),ROW(BO57)),4),"!R00!C00"),))</f>
        <v/>
      </c>
      <c r="BP58" s="18" t="str">
        <f t="array" aca="1" ref="BP58" ca="1">T(INDEX($BO:$BO,MIN(IF(COUNTIF(BP$1:BP57,$BO$2:$BO$201),4^8,ROW($BO$2:$BO$201)))))</f>
        <v/>
      </c>
    </row>
    <row r="59" spans="1:68">
      <c r="A59" s="344" t="str">
        <f>IF(AND(地價差額試算!A73="",$E59&lt;&gt;""),A58,IF(AND(地價差額試算!A73&lt;&gt;"",$E59&lt;&gt;""),地價差額試算!A73,""))</f>
        <v/>
      </c>
      <c r="B59" s="344" t="str">
        <f>IF(AND(地價差額試算!B73="",$E59&lt;&gt;""),B58,IF(AND(地價差額試算!B73&lt;&gt;"",$E59&lt;&gt;""),地價差額試算!B73,""))</f>
        <v/>
      </c>
      <c r="C59" s="344" t="str">
        <f>IF(AND(地價差額試算!C73="",$E59&lt;&gt;""),C58,IF(AND(地價差額試算!C73&lt;&gt;"",$E59&lt;&gt;""),地價差額試算!C73,""))</f>
        <v/>
      </c>
      <c r="D59" s="344" t="str">
        <f>IF(地價差額試算!D73&lt;&gt;"",地價差額試算!D73,"")</f>
        <v/>
      </c>
      <c r="E59" s="344" t="str">
        <f>IF(地價差額試算!E73&lt;&gt;"",地價差額試算!E73,"")</f>
        <v/>
      </c>
      <c r="F59" s="344" t="str">
        <f>IF(地價差額試算!F73&lt;&gt;"",地價差額試算!F73,"")</f>
        <v/>
      </c>
      <c r="G59" s="344" t="str">
        <f>IF(地價差額試算!G73&lt;&gt;"",地價差額試算!G73,"")</f>
        <v/>
      </c>
      <c r="H59" s="344" t="str">
        <f t="shared" si="6"/>
        <v/>
      </c>
      <c r="I59" s="344" t="str">
        <f t="shared" si="68"/>
        <v/>
      </c>
      <c r="J59" s="344" t="str">
        <f t="shared" si="69"/>
        <v/>
      </c>
      <c r="K59" s="17"/>
      <c r="L59" s="344" t="str">
        <f t="array" ref="L59">IFERROR(INDEX($A$1:$A$200,SMALL(IF($A$2:$A$201&lt;&gt;"",ROW($A$2:$A$201),9999),ROW(L58)),COLUMN(A:A)),"")</f>
        <v/>
      </c>
      <c r="M59" s="344" t="str">
        <f t="array" ref="M59">IFERROR(INDEX($E$1:$E$200,SMALL(IF($E$2:$E$201&lt;&gt;"",ROW($E$2:$E$201),9999),ROW(M58)),COLUMN(A:A)),"")</f>
        <v/>
      </c>
      <c r="N59" s="344" t="str">
        <f t="array" ref="N59">IFERROR(INDEX($F$1:$F$200,SMALL(IF($F$2:$F$201&lt;&gt;"",ROW($F$2:$F$201),9999),ROW(N58)),COLUMN(A:A)),"")</f>
        <v/>
      </c>
      <c r="O59" s="344" t="str">
        <f t="array" ref="O59">IFERROR(INDEX($G$1:$G$200,SMALL(IF($G$2:$G$201&lt;&gt;"",ROW($G$2:$G$201),9999),ROW(O58)),COLUMN(A:A)),"")</f>
        <v/>
      </c>
      <c r="P59" s="17"/>
      <c r="Q59" s="344" t="str">
        <f t="array" ref="Q59:R59">IFERROR((INDEX(L$1:O$201,SMALL(IF(MATCH($L$2:$L$201&amp;$O$2:$O$201,$L$2:$L$201&amp;$O$2:$O$201, )=ROW($L$1:$O$200),ROW($L$2:$O$201),4^8),ROW(A58)),{1,4})&amp;""),"")</f>
        <v/>
      </c>
      <c r="R59" s="344" t="str">
        <v/>
      </c>
      <c r="S59" s="17"/>
      <c r="T59" s="17" t="str">
        <f t="array" ref="T59">T(INDEX(Q:Q,MIN(IF(COUNTIF(T$1:T58,$Q$2:$Q$201),4^8,ROW($Q$2:$Q$201)))))</f>
        <v/>
      </c>
      <c r="U59" s="17" t="str">
        <f t="shared" ref="U59:AD59" ca="1" si="122">IFERROR(OFFSET($R$1,SUMPRODUCT(SMALL(($Q$2:$Q$201=U$1)*ROW($Q$2:$Q$201),ROW(54:54)+COUNTA($Q$2:$Q$201)-SUM(1*($Q$2:$Q$201=U$1))))-1,),"")</f>
        <v/>
      </c>
      <c r="V59" s="17" t="str">
        <f t="shared" ca="1" si="122"/>
        <v/>
      </c>
      <c r="W59" s="17" t="str">
        <f t="shared" ca="1" si="122"/>
        <v/>
      </c>
      <c r="X59" s="17" t="str">
        <f t="shared" ca="1" si="122"/>
        <v/>
      </c>
      <c r="Y59" s="17" t="str">
        <f t="shared" ca="1" si="122"/>
        <v/>
      </c>
      <c r="Z59" s="17" t="str">
        <f t="shared" ca="1" si="122"/>
        <v/>
      </c>
      <c r="AA59" s="17" t="str">
        <f t="shared" ca="1" si="122"/>
        <v/>
      </c>
      <c r="AB59" s="17" t="str">
        <f t="shared" ca="1" si="122"/>
        <v/>
      </c>
      <c r="AC59" s="17" t="str">
        <f t="shared" ca="1" si="122"/>
        <v/>
      </c>
      <c r="AD59" s="17" t="str">
        <f t="shared" ca="1" si="122"/>
        <v/>
      </c>
      <c r="AE59" s="17"/>
      <c r="AF59" s="344" t="str">
        <f>IF(AND(地價差額試算!K73="",$AJ59&lt;&gt;""),AF58,IF(AND(地價差額試算!K73&lt;&gt;"",$AJ59&lt;&gt;""),地價差額試算!K73,""))</f>
        <v/>
      </c>
      <c r="AG59" s="344" t="str">
        <f>IF(AND(地價差額試算!L73="",$AJ59&lt;&gt;""),AG58,IF(AND(地價差額試算!L73&lt;&gt;"",$AJ59&lt;&gt;""),地價差額試算!L73,""))</f>
        <v/>
      </c>
      <c r="AH59" s="344" t="str">
        <f>IF(AND(地價差額試算!M73="",$AJ59&lt;&gt;""),AH58,IF(AND(地價差額試算!M73&lt;&gt;"",$AJ59&lt;&gt;""),地價差額試算!M73,""))</f>
        <v/>
      </c>
      <c r="AI59" s="344" t="str">
        <f>IF(地價差額試算!N73&lt;&gt;"",地價差額試算!N73,"")</f>
        <v/>
      </c>
      <c r="AJ59" s="344" t="str">
        <f>IF(地價差額試算!O73&lt;&gt;"",地價差額試算!O73,"")</f>
        <v/>
      </c>
      <c r="AK59" s="344" t="str">
        <f>IF(地價差額試算!P73&lt;&gt;"",地價差額試算!P73,"")</f>
        <v/>
      </c>
      <c r="AL59" s="344" t="str">
        <f>IF(地價差額試算!Q73&lt;&gt;"",地價差額試算!Q73,"")</f>
        <v/>
      </c>
      <c r="AM59" s="344" t="str">
        <f t="shared" si="8"/>
        <v/>
      </c>
      <c r="AN59" s="344" t="str">
        <f t="shared" si="71"/>
        <v/>
      </c>
      <c r="AO59" s="344" t="str">
        <f t="shared" si="72"/>
        <v/>
      </c>
      <c r="AP59" s="17"/>
      <c r="AQ59" s="344" t="str">
        <f t="array" ref="AQ59">IFERROR(INDEX($AF$1:$AF$200,SMALL(IF($AF$2:$AF$201&lt;&gt;"",ROW($AF$2:$AF$201),9999),ROW(AQ58)),COLUMN(A:A)),"")</f>
        <v/>
      </c>
      <c r="AR59" s="344" t="str">
        <f t="array" ref="AR59">IFERROR(INDEX($AJ$1:$AJ$200,SMALL(IF($AJ$2:$AJ$201&lt;&gt;"",ROW($AJ$2:$AJ$201),9999),ROW(AQ58)),COLUMN(A:A)),"")</f>
        <v/>
      </c>
      <c r="AS59" s="344" t="str">
        <f t="array" ref="AS59">IFERROR(INDEX($AK$1:$AK$200,SMALL(IF($AK$2:$AK$201&lt;&gt;"",ROW($AK$2:$AK$201),9999),ROW(AS58)),COLUMN(A:A)),"")</f>
        <v/>
      </c>
      <c r="AT59" s="344" t="str">
        <f t="array" ref="AT59">IFERROR(INDEX($AL$1:$AL$200,SMALL(IF($AL$2:$AL$201&lt;&gt;"",ROW($AL$2:$AL$201),9999),ROW(AT58)),COLUMN(A:A)),"")</f>
        <v/>
      </c>
      <c r="AU59" s="17"/>
      <c r="AV59" s="344" t="str">
        <f t="array" ref="AV59:AW59">IFERROR((INDEX(AQ$1:AT$201,SMALL(IF(MATCH($AQ$2:$AQ$201&amp;$AT$2:$AT$201,$AQ$2:$AQ$201&amp;$AT$2:$AT$201, )=ROW($AQ$1:$AT$200),ROW($AQ$2:$AT$201),4^8),ROW(AV58)),{1,4})&amp;""),"")</f>
        <v/>
      </c>
      <c r="AW59" s="344" t="str">
        <v/>
      </c>
      <c r="AX59" s="17"/>
      <c r="AY59" s="17" t="str">
        <f t="array" ref="AY59">T(INDEX(AV:AV,MIN(IF(COUNTIF(AY$1:AY58,$AV$2:$AV$201),4^8,ROW($AV$2:$AV$201)))))</f>
        <v/>
      </c>
      <c r="AZ59" s="17" t="str">
        <f t="shared" ref="AZ59:BI59" ca="1" si="123">IFERROR(OFFSET($AW$1,SUMPRODUCT(SMALL(($AV$2:$AV$201=AZ$1)*ROW($AV$2:$AV$201),ROW(54:54)+COUNTA($AV$2:$AV$201)-SUM(1*($AV$2:$AV$201=AZ$1))))-1,),"")</f>
        <v/>
      </c>
      <c r="BA59" s="17" t="str">
        <f t="shared" ca="1" si="123"/>
        <v/>
      </c>
      <c r="BB59" s="17" t="str">
        <f t="shared" ca="1" si="123"/>
        <v/>
      </c>
      <c r="BC59" s="17" t="str">
        <f t="shared" ca="1" si="123"/>
        <v/>
      </c>
      <c r="BD59" s="17" t="str">
        <f t="shared" ca="1" si="123"/>
        <v/>
      </c>
      <c r="BE59" s="17" t="str">
        <f t="shared" ca="1" si="123"/>
        <v/>
      </c>
      <c r="BF59" s="17" t="str">
        <f t="shared" ca="1" si="123"/>
        <v/>
      </c>
      <c r="BG59" s="17" t="str">
        <f t="shared" ca="1" si="123"/>
        <v/>
      </c>
      <c r="BH59" s="17" t="str">
        <f t="shared" ca="1" si="123"/>
        <v/>
      </c>
      <c r="BI59" s="17" t="str">
        <f t="shared" ca="1" si="123"/>
        <v/>
      </c>
      <c r="BJ59" s="17"/>
      <c r="BK59" s="18" t="str">
        <f t="array" ref="BK59">IFERROR(INDEX($E$1:$E$200,SMALL(IF($E$2:$E$201&lt;&gt;"",ROW($E$2:$E$201),9999),ROW($A58)),COLUMN(A:A)),"")</f>
        <v/>
      </c>
      <c r="BL59" s="18" t="str">
        <f t="array" ref="BL59">IFERROR(INDEX($AJ$1:$AJ$200,SMALL(IF($AJ$2:$AJ$201&lt;&gt;"",ROW($AJ$2:$AJ$201),9999),ROW(A58)),COLUMN(A:A)),"")</f>
        <v/>
      </c>
      <c r="BM59" s="18" t="str">
        <f t="array" ref="BM59">T(INDEX($BK:$BK,MIN(IF(COUNTIF(BM$1:BM58,$BK$2:$BK$201),4^8,ROW($BK$2:$BK$201)))))</f>
        <v/>
      </c>
      <c r="BN59" s="18" t="str">
        <f t="array" ref="BN59">T(INDEX($BL:$BL,MIN(IF(COUNTIF(BN$1:BN58,$BL$2:$BL$201),4^8,ROW($BL$2:$BL$201)))))</f>
        <v/>
      </c>
      <c r="BO59" s="18" t="str">
        <f t="array" aca="1" ref="BO59" ca="1">IF(ROW(BO58)&gt;(COUNTA($BM$2:$BN$201)-COUNTIF($BM$2:$BN$201,"")),"",INDIRECT(TEXT(RIGHT(SMALL(IF($BM$2:$BN$501&lt;&gt;"",COLUMN($BM$2:$BN$501)*10001+ROW($BM$2:$BN$501)*100,999999),ROW(BO58)),4),"!R00!C00"),))</f>
        <v/>
      </c>
      <c r="BP59" s="18" t="str">
        <f t="array" aca="1" ref="BP59" ca="1">T(INDEX($BO:$BO,MIN(IF(COUNTIF(BP$1:BP58,$BO$2:$BO$201),4^8,ROW($BO$2:$BO$201)))))</f>
        <v/>
      </c>
    </row>
    <row r="60" spans="1:68">
      <c r="A60" s="344" t="str">
        <f>IF(AND(地價差額試算!A74="",$E60&lt;&gt;""),A59,IF(AND(地價差額試算!A74&lt;&gt;"",$E60&lt;&gt;""),地價差額試算!A74,""))</f>
        <v/>
      </c>
      <c r="B60" s="344" t="str">
        <f>IF(AND(地價差額試算!B74="",$E60&lt;&gt;""),B59,IF(AND(地價差額試算!B74&lt;&gt;"",$E60&lt;&gt;""),地價差額試算!B74,""))</f>
        <v/>
      </c>
      <c r="C60" s="344" t="str">
        <f>IF(AND(地價差額試算!C74="",$E60&lt;&gt;""),C59,IF(AND(地價差額試算!C74&lt;&gt;"",$E60&lt;&gt;""),地價差額試算!C74,""))</f>
        <v/>
      </c>
      <c r="D60" s="344" t="str">
        <f>IF(地價差額試算!D74&lt;&gt;"",地價差額試算!D74,"")</f>
        <v/>
      </c>
      <c r="E60" s="344" t="str">
        <f>IF(地價差額試算!E74&lt;&gt;"",地價差額試算!E74,"")</f>
        <v/>
      </c>
      <c r="F60" s="344" t="str">
        <f>IF(地價差額試算!F74&lt;&gt;"",地價差額試算!F74,"")</f>
        <v/>
      </c>
      <c r="G60" s="344" t="str">
        <f>IF(地價差額試算!G74&lt;&gt;"",地價差額試算!G74,"")</f>
        <v/>
      </c>
      <c r="H60" s="344" t="str">
        <f t="shared" si="6"/>
        <v/>
      </c>
      <c r="I60" s="344" t="str">
        <f t="shared" si="68"/>
        <v/>
      </c>
      <c r="J60" s="344" t="str">
        <f t="shared" si="69"/>
        <v/>
      </c>
      <c r="K60" s="17"/>
      <c r="L60" s="344" t="str">
        <f t="array" ref="L60">IFERROR(INDEX($A$1:$A$200,SMALL(IF($A$2:$A$201&lt;&gt;"",ROW($A$2:$A$201),9999),ROW(L59)),COLUMN(A:A)),"")</f>
        <v/>
      </c>
      <c r="M60" s="344" t="str">
        <f t="array" ref="M60">IFERROR(INDEX($E$1:$E$200,SMALL(IF($E$2:$E$201&lt;&gt;"",ROW($E$2:$E$201),9999),ROW(M59)),COLUMN(A:A)),"")</f>
        <v/>
      </c>
      <c r="N60" s="344" t="str">
        <f t="array" ref="N60">IFERROR(INDEX($F$1:$F$200,SMALL(IF($F$2:$F$201&lt;&gt;"",ROW($F$2:$F$201),9999),ROW(N59)),COLUMN(A:A)),"")</f>
        <v/>
      </c>
      <c r="O60" s="344" t="str">
        <f t="array" ref="O60">IFERROR(INDEX($G$1:$G$200,SMALL(IF($G$2:$G$201&lt;&gt;"",ROW($G$2:$G$201),9999),ROW(O59)),COLUMN(A:A)),"")</f>
        <v/>
      </c>
      <c r="P60" s="17"/>
      <c r="Q60" s="344" t="str">
        <f t="array" ref="Q60:R60">IFERROR((INDEX(L$1:O$201,SMALL(IF(MATCH($L$2:$L$201&amp;$O$2:$O$201,$L$2:$L$201&amp;$O$2:$O$201, )=ROW($L$1:$O$200),ROW($L$2:$O$201),4^8),ROW(A59)),{1,4})&amp;""),"")</f>
        <v/>
      </c>
      <c r="R60" s="344" t="str">
        <v/>
      </c>
      <c r="S60" s="17"/>
      <c r="T60" s="17" t="str">
        <f t="array" ref="T60">T(INDEX(Q:Q,MIN(IF(COUNTIF(T$1:T59,$Q$2:$Q$201),4^8,ROW($Q$2:$Q$201)))))</f>
        <v/>
      </c>
      <c r="U60" s="17" t="str">
        <f t="shared" ref="U60:AD60" ca="1" si="124">IFERROR(OFFSET($R$1,SUMPRODUCT(SMALL(($Q$2:$Q$201=U$1)*ROW($Q$2:$Q$201),ROW(55:55)+COUNTA($Q$2:$Q$201)-SUM(1*($Q$2:$Q$201=U$1))))-1,),"")</f>
        <v/>
      </c>
      <c r="V60" s="17" t="str">
        <f t="shared" ca="1" si="124"/>
        <v/>
      </c>
      <c r="W60" s="17" t="str">
        <f t="shared" ca="1" si="124"/>
        <v/>
      </c>
      <c r="X60" s="17" t="str">
        <f t="shared" ca="1" si="124"/>
        <v/>
      </c>
      <c r="Y60" s="17" t="str">
        <f t="shared" ca="1" si="124"/>
        <v/>
      </c>
      <c r="Z60" s="17" t="str">
        <f t="shared" ca="1" si="124"/>
        <v/>
      </c>
      <c r="AA60" s="17" t="str">
        <f t="shared" ca="1" si="124"/>
        <v/>
      </c>
      <c r="AB60" s="17" t="str">
        <f t="shared" ca="1" si="124"/>
        <v/>
      </c>
      <c r="AC60" s="17" t="str">
        <f t="shared" ca="1" si="124"/>
        <v/>
      </c>
      <c r="AD60" s="17" t="str">
        <f t="shared" ca="1" si="124"/>
        <v/>
      </c>
      <c r="AE60" s="17"/>
      <c r="AF60" s="344" t="str">
        <f>IF(AND(地價差額試算!K74="",$AJ60&lt;&gt;""),AF59,IF(AND(地價差額試算!K74&lt;&gt;"",$AJ60&lt;&gt;""),地價差額試算!K74,""))</f>
        <v/>
      </c>
      <c r="AG60" s="344" t="str">
        <f>IF(AND(地價差額試算!L74="",$AJ60&lt;&gt;""),AG59,IF(AND(地價差額試算!L74&lt;&gt;"",$AJ60&lt;&gt;""),地價差額試算!L74,""))</f>
        <v/>
      </c>
      <c r="AH60" s="344" t="str">
        <f>IF(AND(地價差額試算!M74="",$AJ60&lt;&gt;""),AH59,IF(AND(地價差額試算!M74&lt;&gt;"",$AJ60&lt;&gt;""),地價差額試算!M74,""))</f>
        <v/>
      </c>
      <c r="AI60" s="344" t="str">
        <f>IF(地價差額試算!N74&lt;&gt;"",地價差額試算!N74,"")</f>
        <v/>
      </c>
      <c r="AJ60" s="344" t="str">
        <f>IF(地價差額試算!O74&lt;&gt;"",地價差額試算!O74,"")</f>
        <v/>
      </c>
      <c r="AK60" s="344" t="str">
        <f>IF(地價差額試算!P74&lt;&gt;"",地價差額試算!P74,"")</f>
        <v/>
      </c>
      <c r="AL60" s="344" t="str">
        <f>IF(地價差額試算!Q74&lt;&gt;"",地價差額試算!Q74,"")</f>
        <v/>
      </c>
      <c r="AM60" s="344" t="str">
        <f t="shared" si="8"/>
        <v/>
      </c>
      <c r="AN60" s="344" t="str">
        <f t="shared" si="71"/>
        <v/>
      </c>
      <c r="AO60" s="344" t="str">
        <f t="shared" si="72"/>
        <v/>
      </c>
      <c r="AP60" s="17"/>
      <c r="AQ60" s="344" t="str">
        <f t="array" ref="AQ60">IFERROR(INDEX($AF$1:$AF$200,SMALL(IF($AF$2:$AF$201&lt;&gt;"",ROW($AF$2:$AF$201),9999),ROW(AQ59)),COLUMN(A:A)),"")</f>
        <v/>
      </c>
      <c r="AR60" s="344" t="str">
        <f t="array" ref="AR60">IFERROR(INDEX($AJ$1:$AJ$200,SMALL(IF($AJ$2:$AJ$201&lt;&gt;"",ROW($AJ$2:$AJ$201),9999),ROW(AQ59)),COLUMN(A:A)),"")</f>
        <v/>
      </c>
      <c r="AS60" s="344" t="str">
        <f t="array" ref="AS60">IFERROR(INDEX($AK$1:$AK$200,SMALL(IF($AK$2:$AK$201&lt;&gt;"",ROW($AK$2:$AK$201),9999),ROW(AS59)),COLUMN(A:A)),"")</f>
        <v/>
      </c>
      <c r="AT60" s="344" t="str">
        <f t="array" ref="AT60">IFERROR(INDEX($AL$1:$AL$200,SMALL(IF($AL$2:$AL$201&lt;&gt;"",ROW($AL$2:$AL$201),9999),ROW(AT59)),COLUMN(A:A)),"")</f>
        <v/>
      </c>
      <c r="AU60" s="17"/>
      <c r="AV60" s="344" t="str">
        <f t="array" ref="AV60:AW60">IFERROR((INDEX(AQ$1:AT$201,SMALL(IF(MATCH($AQ$2:$AQ$201&amp;$AT$2:$AT$201,$AQ$2:$AQ$201&amp;$AT$2:$AT$201, )=ROW($AQ$1:$AT$200),ROW($AQ$2:$AT$201),4^8),ROW(AV59)),{1,4})&amp;""),"")</f>
        <v/>
      </c>
      <c r="AW60" s="344" t="str">
        <v/>
      </c>
      <c r="AX60" s="17"/>
      <c r="AY60" s="17" t="str">
        <f t="array" ref="AY60">T(INDEX(AV:AV,MIN(IF(COUNTIF(AY$1:AY59,$AV$2:$AV$201),4^8,ROW($AV$2:$AV$201)))))</f>
        <v/>
      </c>
      <c r="AZ60" s="17" t="str">
        <f t="shared" ref="AZ60:BI60" ca="1" si="125">IFERROR(OFFSET($AW$1,SUMPRODUCT(SMALL(($AV$2:$AV$201=AZ$1)*ROW($AV$2:$AV$201),ROW(55:55)+COUNTA($AV$2:$AV$201)-SUM(1*($AV$2:$AV$201=AZ$1))))-1,),"")</f>
        <v/>
      </c>
      <c r="BA60" s="17" t="str">
        <f t="shared" ca="1" si="125"/>
        <v/>
      </c>
      <c r="BB60" s="17" t="str">
        <f t="shared" ca="1" si="125"/>
        <v/>
      </c>
      <c r="BC60" s="17" t="str">
        <f t="shared" ca="1" si="125"/>
        <v/>
      </c>
      <c r="BD60" s="17" t="str">
        <f t="shared" ca="1" si="125"/>
        <v/>
      </c>
      <c r="BE60" s="17" t="str">
        <f t="shared" ca="1" si="125"/>
        <v/>
      </c>
      <c r="BF60" s="17" t="str">
        <f t="shared" ca="1" si="125"/>
        <v/>
      </c>
      <c r="BG60" s="17" t="str">
        <f t="shared" ca="1" si="125"/>
        <v/>
      </c>
      <c r="BH60" s="17" t="str">
        <f t="shared" ca="1" si="125"/>
        <v/>
      </c>
      <c r="BI60" s="17" t="str">
        <f t="shared" ca="1" si="125"/>
        <v/>
      </c>
      <c r="BJ60" s="17"/>
      <c r="BK60" s="18" t="str">
        <f t="array" ref="BK60">IFERROR(INDEX($E$1:$E$200,SMALL(IF($E$2:$E$201&lt;&gt;"",ROW($E$2:$E$201),9999),ROW($A59)),COLUMN(A:A)),"")</f>
        <v/>
      </c>
      <c r="BL60" s="18" t="str">
        <f t="array" ref="BL60">IFERROR(INDEX($AJ$1:$AJ$200,SMALL(IF($AJ$2:$AJ$201&lt;&gt;"",ROW($AJ$2:$AJ$201),9999),ROW(A59)),COLUMN(A:A)),"")</f>
        <v/>
      </c>
      <c r="BM60" s="18" t="str">
        <f t="array" ref="BM60">T(INDEX($BK:$BK,MIN(IF(COUNTIF(BM$1:BM59,$BK$2:$BK$201),4^8,ROW($BK$2:$BK$201)))))</f>
        <v/>
      </c>
      <c r="BN60" s="18" t="str">
        <f t="array" ref="BN60">T(INDEX($BL:$BL,MIN(IF(COUNTIF(BN$1:BN59,$BL$2:$BL$201),4^8,ROW($BL$2:$BL$201)))))</f>
        <v/>
      </c>
      <c r="BO60" s="18" t="str">
        <f t="array" aca="1" ref="BO60" ca="1">IF(ROW(BO59)&gt;(COUNTA($BM$2:$BN$201)-COUNTIF($BM$2:$BN$201,"")),"",INDIRECT(TEXT(RIGHT(SMALL(IF($BM$2:$BN$501&lt;&gt;"",COLUMN($BM$2:$BN$501)*10001+ROW($BM$2:$BN$501)*100,999999),ROW(BO59)),4),"!R00!C00"),))</f>
        <v/>
      </c>
      <c r="BP60" s="18" t="str">
        <f t="array" aca="1" ref="BP60" ca="1">T(INDEX($BO:$BO,MIN(IF(COUNTIF(BP$1:BP59,$BO$2:$BO$201),4^8,ROW($BO$2:$BO$201)))))</f>
        <v/>
      </c>
    </row>
    <row r="61" spans="1:68">
      <c r="A61" s="344" t="str">
        <f>IF(AND(地價差額試算!A75="",$E61&lt;&gt;""),A60,IF(AND(地價差額試算!A75&lt;&gt;"",$E61&lt;&gt;""),地價差額試算!A75,""))</f>
        <v/>
      </c>
      <c r="B61" s="344" t="str">
        <f>IF(AND(地價差額試算!B75="",$E61&lt;&gt;""),B60,IF(AND(地價差額試算!B75&lt;&gt;"",$E61&lt;&gt;""),地價差額試算!B75,""))</f>
        <v/>
      </c>
      <c r="C61" s="344" t="str">
        <f>IF(AND(地價差額試算!C75="",$E61&lt;&gt;""),C60,IF(AND(地價差額試算!C75&lt;&gt;"",$E61&lt;&gt;""),地價差額試算!C75,""))</f>
        <v/>
      </c>
      <c r="D61" s="344" t="str">
        <f>IF(地價差額試算!D75&lt;&gt;"",地價差額試算!D75,"")</f>
        <v/>
      </c>
      <c r="E61" s="344" t="str">
        <f>IF(地價差額試算!E75&lt;&gt;"",地價差額試算!E75,"")</f>
        <v/>
      </c>
      <c r="F61" s="344" t="str">
        <f>IF(地價差額試算!F75&lt;&gt;"",地價差額試算!F75,"")</f>
        <v/>
      </c>
      <c r="G61" s="344" t="str">
        <f>IF(地價差額試算!G75&lt;&gt;"",地價差額試算!G75,"")</f>
        <v/>
      </c>
      <c r="H61" s="344" t="str">
        <f t="shared" si="6"/>
        <v/>
      </c>
      <c r="I61" s="344" t="str">
        <f t="shared" si="68"/>
        <v/>
      </c>
      <c r="J61" s="344" t="str">
        <f t="shared" si="69"/>
        <v/>
      </c>
      <c r="K61" s="17"/>
      <c r="L61" s="344" t="str">
        <f t="array" ref="L61">IFERROR(INDEX($A$1:$A$200,SMALL(IF($A$2:$A$201&lt;&gt;"",ROW($A$2:$A$201),9999),ROW(L60)),COLUMN(A:A)),"")</f>
        <v/>
      </c>
      <c r="M61" s="344" t="str">
        <f t="array" ref="M61">IFERROR(INDEX($E$1:$E$200,SMALL(IF($E$2:$E$201&lt;&gt;"",ROW($E$2:$E$201),9999),ROW(M60)),COLUMN(A:A)),"")</f>
        <v/>
      </c>
      <c r="N61" s="344" t="str">
        <f t="array" ref="N61">IFERROR(INDEX($F$1:$F$200,SMALL(IF($F$2:$F$201&lt;&gt;"",ROW($F$2:$F$201),9999),ROW(N60)),COLUMN(A:A)),"")</f>
        <v/>
      </c>
      <c r="O61" s="344" t="str">
        <f t="array" ref="O61">IFERROR(INDEX($G$1:$G$200,SMALL(IF($G$2:$G$201&lt;&gt;"",ROW($G$2:$G$201),9999),ROW(O60)),COLUMN(A:A)),"")</f>
        <v/>
      </c>
      <c r="P61" s="17"/>
      <c r="Q61" s="344" t="str">
        <f t="array" ref="Q61:R61">IFERROR((INDEX(L$1:O$201,SMALL(IF(MATCH($L$2:$L$201&amp;$O$2:$O$201,$L$2:$L$201&amp;$O$2:$O$201, )=ROW($L$1:$O$200),ROW($L$2:$O$201),4^8),ROW(A60)),{1,4})&amp;""),"")</f>
        <v/>
      </c>
      <c r="R61" s="344" t="str">
        <v/>
      </c>
      <c r="S61" s="17"/>
      <c r="T61" s="17" t="str">
        <f t="array" ref="T61">T(INDEX(Q:Q,MIN(IF(COUNTIF(T$1:T60,$Q$2:$Q$201),4^8,ROW($Q$2:$Q$201)))))</f>
        <v/>
      </c>
      <c r="U61" s="17" t="str">
        <f t="shared" ref="U61:AD61" ca="1" si="126">IFERROR(OFFSET($R$1,SUMPRODUCT(SMALL(($Q$2:$Q$201=U$1)*ROW($Q$2:$Q$201),ROW(56:56)+COUNTA($Q$2:$Q$201)-SUM(1*($Q$2:$Q$201=U$1))))-1,),"")</f>
        <v/>
      </c>
      <c r="V61" s="17" t="str">
        <f t="shared" ca="1" si="126"/>
        <v/>
      </c>
      <c r="W61" s="17" t="str">
        <f t="shared" ca="1" si="126"/>
        <v/>
      </c>
      <c r="X61" s="17" t="str">
        <f t="shared" ca="1" si="126"/>
        <v/>
      </c>
      <c r="Y61" s="17" t="str">
        <f t="shared" ca="1" si="126"/>
        <v/>
      </c>
      <c r="Z61" s="17" t="str">
        <f t="shared" ca="1" si="126"/>
        <v/>
      </c>
      <c r="AA61" s="17" t="str">
        <f t="shared" ca="1" si="126"/>
        <v/>
      </c>
      <c r="AB61" s="17" t="str">
        <f t="shared" ca="1" si="126"/>
        <v/>
      </c>
      <c r="AC61" s="17" t="str">
        <f t="shared" ca="1" si="126"/>
        <v/>
      </c>
      <c r="AD61" s="17" t="str">
        <f t="shared" ca="1" si="126"/>
        <v/>
      </c>
      <c r="AE61" s="17"/>
      <c r="AF61" s="344" t="str">
        <f>IF(AND(地價差額試算!K75="",$AJ61&lt;&gt;""),AF60,IF(AND(地價差額試算!K75&lt;&gt;"",$AJ61&lt;&gt;""),地價差額試算!K75,""))</f>
        <v/>
      </c>
      <c r="AG61" s="344" t="str">
        <f>IF(AND(地價差額試算!L75="",$AJ61&lt;&gt;""),AG60,IF(AND(地價差額試算!L75&lt;&gt;"",$AJ61&lt;&gt;""),地價差額試算!L75,""))</f>
        <v/>
      </c>
      <c r="AH61" s="344" t="str">
        <f>IF(AND(地價差額試算!M75="",$AJ61&lt;&gt;""),AH60,IF(AND(地價差額試算!M75&lt;&gt;"",$AJ61&lt;&gt;""),地價差額試算!M75,""))</f>
        <v/>
      </c>
      <c r="AI61" s="344" t="str">
        <f>IF(地價差額試算!N75&lt;&gt;"",地價差額試算!N75,"")</f>
        <v/>
      </c>
      <c r="AJ61" s="344" t="str">
        <f>IF(地價差額試算!O75&lt;&gt;"",地價差額試算!O75,"")</f>
        <v/>
      </c>
      <c r="AK61" s="344" t="str">
        <f>IF(地價差額試算!P75&lt;&gt;"",地價差額試算!P75,"")</f>
        <v/>
      </c>
      <c r="AL61" s="344" t="str">
        <f>IF(地價差額試算!Q75&lt;&gt;"",地價差額試算!Q75,"")</f>
        <v/>
      </c>
      <c r="AM61" s="344" t="str">
        <f t="shared" si="8"/>
        <v/>
      </c>
      <c r="AN61" s="344" t="str">
        <f t="shared" si="71"/>
        <v/>
      </c>
      <c r="AO61" s="344" t="str">
        <f t="shared" si="72"/>
        <v/>
      </c>
      <c r="AP61" s="17"/>
      <c r="AQ61" s="344" t="str">
        <f t="array" ref="AQ61">IFERROR(INDEX($AF$1:$AF$200,SMALL(IF($AF$2:$AF$201&lt;&gt;"",ROW($AF$2:$AF$201),9999),ROW(AQ60)),COLUMN(A:A)),"")</f>
        <v/>
      </c>
      <c r="AR61" s="344" t="str">
        <f t="array" ref="AR61">IFERROR(INDEX($AJ$1:$AJ$200,SMALL(IF($AJ$2:$AJ$201&lt;&gt;"",ROW($AJ$2:$AJ$201),9999),ROW(AQ60)),COLUMN(A:A)),"")</f>
        <v/>
      </c>
      <c r="AS61" s="344" t="str">
        <f t="array" ref="AS61">IFERROR(INDEX($AK$1:$AK$200,SMALL(IF($AK$2:$AK$201&lt;&gt;"",ROW($AK$2:$AK$201),9999),ROW(AS60)),COLUMN(A:A)),"")</f>
        <v/>
      </c>
      <c r="AT61" s="344" t="str">
        <f t="array" ref="AT61">IFERROR(INDEX($AL$1:$AL$200,SMALL(IF($AL$2:$AL$201&lt;&gt;"",ROW($AL$2:$AL$201),9999),ROW(AT60)),COLUMN(A:A)),"")</f>
        <v/>
      </c>
      <c r="AU61" s="17"/>
      <c r="AV61" s="344" t="str">
        <f t="array" ref="AV61:AW61">IFERROR((INDEX(AQ$1:AT$201,SMALL(IF(MATCH($AQ$2:$AQ$201&amp;$AT$2:$AT$201,$AQ$2:$AQ$201&amp;$AT$2:$AT$201, )=ROW($AQ$1:$AT$200),ROW($AQ$2:$AT$201),4^8),ROW(AV60)),{1,4})&amp;""),"")</f>
        <v/>
      </c>
      <c r="AW61" s="344" t="str">
        <v/>
      </c>
      <c r="AX61" s="17"/>
      <c r="AY61" s="17" t="str">
        <f t="array" ref="AY61">T(INDEX(AV:AV,MIN(IF(COUNTIF(AY$1:AY60,$AV$2:$AV$201),4^8,ROW($AV$2:$AV$201)))))</f>
        <v/>
      </c>
      <c r="AZ61" s="17" t="str">
        <f t="shared" ref="AZ61:BI61" ca="1" si="127">IFERROR(OFFSET($AW$1,SUMPRODUCT(SMALL(($AV$2:$AV$201=AZ$1)*ROW($AV$2:$AV$201),ROW(56:56)+COUNTA($AV$2:$AV$201)-SUM(1*($AV$2:$AV$201=AZ$1))))-1,),"")</f>
        <v/>
      </c>
      <c r="BA61" s="17" t="str">
        <f t="shared" ca="1" si="127"/>
        <v/>
      </c>
      <c r="BB61" s="17" t="str">
        <f t="shared" ca="1" si="127"/>
        <v/>
      </c>
      <c r="BC61" s="17" t="str">
        <f t="shared" ca="1" si="127"/>
        <v/>
      </c>
      <c r="BD61" s="17" t="str">
        <f t="shared" ca="1" si="127"/>
        <v/>
      </c>
      <c r="BE61" s="17" t="str">
        <f t="shared" ca="1" si="127"/>
        <v/>
      </c>
      <c r="BF61" s="17" t="str">
        <f t="shared" ca="1" si="127"/>
        <v/>
      </c>
      <c r="BG61" s="17" t="str">
        <f t="shared" ca="1" si="127"/>
        <v/>
      </c>
      <c r="BH61" s="17" t="str">
        <f t="shared" ca="1" si="127"/>
        <v/>
      </c>
      <c r="BI61" s="17" t="str">
        <f t="shared" ca="1" si="127"/>
        <v/>
      </c>
      <c r="BJ61" s="17"/>
      <c r="BK61" s="18" t="str">
        <f t="array" ref="BK61">IFERROR(INDEX($E$1:$E$200,SMALL(IF($E$2:$E$201&lt;&gt;"",ROW($E$2:$E$201),9999),ROW($A60)),COLUMN(A:A)),"")</f>
        <v/>
      </c>
      <c r="BL61" s="18" t="str">
        <f t="array" ref="BL61">IFERROR(INDEX($AJ$1:$AJ$200,SMALL(IF($AJ$2:$AJ$201&lt;&gt;"",ROW($AJ$2:$AJ$201),9999),ROW(A60)),COLUMN(A:A)),"")</f>
        <v/>
      </c>
      <c r="BM61" s="18" t="str">
        <f t="array" ref="BM61">T(INDEX($BK:$BK,MIN(IF(COUNTIF(BM$1:BM60,$BK$2:$BK$201),4^8,ROW($BK$2:$BK$201)))))</f>
        <v/>
      </c>
      <c r="BN61" s="18" t="str">
        <f t="array" ref="BN61">T(INDEX($BL:$BL,MIN(IF(COUNTIF(BN$1:BN60,$BL$2:$BL$201),4^8,ROW($BL$2:$BL$201)))))</f>
        <v/>
      </c>
      <c r="BO61" s="18" t="str">
        <f t="array" aca="1" ref="BO61" ca="1">IF(ROW(BO60)&gt;(COUNTA($BM$2:$BN$201)-COUNTIF($BM$2:$BN$201,"")),"",INDIRECT(TEXT(RIGHT(SMALL(IF($BM$2:$BN$501&lt;&gt;"",COLUMN($BM$2:$BN$501)*10001+ROW($BM$2:$BN$501)*100,999999),ROW(BO60)),4),"!R00!C00"),))</f>
        <v/>
      </c>
      <c r="BP61" s="18" t="str">
        <f t="array" aca="1" ref="BP61" ca="1">T(INDEX($BO:$BO,MIN(IF(COUNTIF(BP$1:BP60,$BO$2:$BO$201),4^8,ROW($BO$2:$BO$201)))))</f>
        <v/>
      </c>
    </row>
    <row r="62" spans="1:68">
      <c r="A62" s="344" t="str">
        <f>IF(AND(地價差額試算!A76="",$E62&lt;&gt;""),A61,IF(AND(地價差額試算!A76&lt;&gt;"",$E62&lt;&gt;""),地價差額試算!A76,""))</f>
        <v/>
      </c>
      <c r="B62" s="344" t="str">
        <f>IF(AND(地價差額試算!B76="",$E62&lt;&gt;""),B61,IF(AND(地價差額試算!B76&lt;&gt;"",$E62&lt;&gt;""),地價差額試算!B76,""))</f>
        <v/>
      </c>
      <c r="C62" s="344" t="str">
        <f>IF(AND(地價差額試算!C76="",$E62&lt;&gt;""),C61,IF(AND(地價差額試算!C76&lt;&gt;"",$E62&lt;&gt;""),地價差額試算!C76,""))</f>
        <v/>
      </c>
      <c r="D62" s="344" t="str">
        <f>IF(地價差額試算!D76&lt;&gt;"",地價差額試算!D76,"")</f>
        <v/>
      </c>
      <c r="E62" s="344" t="str">
        <f>IF(地價差額試算!E76&lt;&gt;"",地價差額試算!E76,"")</f>
        <v/>
      </c>
      <c r="F62" s="344" t="str">
        <f>IF(地價差額試算!F76&lt;&gt;"",地價差額試算!F76,"")</f>
        <v/>
      </c>
      <c r="G62" s="344" t="str">
        <f>IF(地價差額試算!G76&lt;&gt;"",地價差額試算!G76,"")</f>
        <v/>
      </c>
      <c r="H62" s="344" t="str">
        <f t="shared" si="6"/>
        <v/>
      </c>
      <c r="I62" s="344" t="str">
        <f t="shared" si="68"/>
        <v/>
      </c>
      <c r="J62" s="344" t="str">
        <f t="shared" si="69"/>
        <v/>
      </c>
      <c r="K62" s="17"/>
      <c r="L62" s="344" t="str">
        <f t="array" ref="L62">IFERROR(INDEX($A$1:$A$200,SMALL(IF($A$2:$A$201&lt;&gt;"",ROW($A$2:$A$201),9999),ROW(L61)),COLUMN(A:A)),"")</f>
        <v/>
      </c>
      <c r="M62" s="344" t="str">
        <f t="array" ref="M62">IFERROR(INDEX($E$1:$E$200,SMALL(IF($E$2:$E$201&lt;&gt;"",ROW($E$2:$E$201),9999),ROW(M61)),COLUMN(A:A)),"")</f>
        <v/>
      </c>
      <c r="N62" s="344" t="str">
        <f t="array" ref="N62">IFERROR(INDEX($F$1:$F$200,SMALL(IF($F$2:$F$201&lt;&gt;"",ROW($F$2:$F$201),9999),ROW(N61)),COLUMN(A:A)),"")</f>
        <v/>
      </c>
      <c r="O62" s="344" t="str">
        <f t="array" ref="O62">IFERROR(INDEX($G$1:$G$200,SMALL(IF($G$2:$G$201&lt;&gt;"",ROW($G$2:$G$201),9999),ROW(O61)),COLUMN(A:A)),"")</f>
        <v/>
      </c>
      <c r="P62" s="17"/>
      <c r="Q62" s="344" t="str">
        <f t="array" ref="Q62:R62">IFERROR((INDEX(L$1:O$201,SMALL(IF(MATCH($L$2:$L$201&amp;$O$2:$O$201,$L$2:$L$201&amp;$O$2:$O$201, )=ROW($L$1:$O$200),ROW($L$2:$O$201),4^8),ROW(A61)),{1,4})&amp;""),"")</f>
        <v/>
      </c>
      <c r="R62" s="344" t="str">
        <v/>
      </c>
      <c r="S62" s="17"/>
      <c r="T62" s="17" t="str">
        <f t="array" ref="T62">T(INDEX(Q:Q,MIN(IF(COUNTIF(T$1:T61,$Q$2:$Q$201),4^8,ROW($Q$2:$Q$201)))))</f>
        <v/>
      </c>
      <c r="U62" s="17" t="str">
        <f t="shared" ref="U62:AD62" ca="1" si="128">IFERROR(OFFSET($R$1,SUMPRODUCT(SMALL(($Q$2:$Q$201=U$1)*ROW($Q$2:$Q$201),ROW(57:57)+COUNTA($Q$2:$Q$201)-SUM(1*($Q$2:$Q$201=U$1))))-1,),"")</f>
        <v/>
      </c>
      <c r="V62" s="17" t="str">
        <f t="shared" ca="1" si="128"/>
        <v/>
      </c>
      <c r="W62" s="17" t="str">
        <f t="shared" ca="1" si="128"/>
        <v/>
      </c>
      <c r="X62" s="17" t="str">
        <f t="shared" ca="1" si="128"/>
        <v/>
      </c>
      <c r="Y62" s="17" t="str">
        <f t="shared" ca="1" si="128"/>
        <v/>
      </c>
      <c r="Z62" s="17" t="str">
        <f t="shared" ca="1" si="128"/>
        <v/>
      </c>
      <c r="AA62" s="17" t="str">
        <f t="shared" ca="1" si="128"/>
        <v/>
      </c>
      <c r="AB62" s="17" t="str">
        <f t="shared" ca="1" si="128"/>
        <v/>
      </c>
      <c r="AC62" s="17" t="str">
        <f t="shared" ca="1" si="128"/>
        <v/>
      </c>
      <c r="AD62" s="17" t="str">
        <f t="shared" ca="1" si="128"/>
        <v/>
      </c>
      <c r="AE62" s="17"/>
      <c r="AF62" s="344" t="str">
        <f>IF(AND(地價差額試算!K76="",$AJ62&lt;&gt;""),AF61,IF(AND(地價差額試算!K76&lt;&gt;"",$AJ62&lt;&gt;""),地價差額試算!K76,""))</f>
        <v/>
      </c>
      <c r="AG62" s="344" t="str">
        <f>IF(AND(地價差額試算!L76="",$AJ62&lt;&gt;""),AG61,IF(AND(地價差額試算!L76&lt;&gt;"",$AJ62&lt;&gt;""),地價差額試算!L76,""))</f>
        <v/>
      </c>
      <c r="AH62" s="344" t="str">
        <f>IF(AND(地價差額試算!M76="",$AJ62&lt;&gt;""),AH61,IF(AND(地價差額試算!M76&lt;&gt;"",$AJ62&lt;&gt;""),地價差額試算!M76,""))</f>
        <v/>
      </c>
      <c r="AI62" s="344" t="str">
        <f>IF(地價差額試算!N76&lt;&gt;"",地價差額試算!N76,"")</f>
        <v/>
      </c>
      <c r="AJ62" s="344" t="str">
        <f>IF(地價差額試算!O76&lt;&gt;"",地價差額試算!O76,"")</f>
        <v/>
      </c>
      <c r="AK62" s="344" t="str">
        <f>IF(地價差額試算!P76&lt;&gt;"",地價差額試算!P76,"")</f>
        <v/>
      </c>
      <c r="AL62" s="344" t="str">
        <f>IF(地價差額試算!Q76&lt;&gt;"",地價差額試算!Q76,"")</f>
        <v/>
      </c>
      <c r="AM62" s="344" t="str">
        <f t="shared" si="8"/>
        <v/>
      </c>
      <c r="AN62" s="344" t="str">
        <f t="shared" si="71"/>
        <v/>
      </c>
      <c r="AO62" s="344" t="str">
        <f t="shared" si="72"/>
        <v/>
      </c>
      <c r="AP62" s="17"/>
      <c r="AQ62" s="344" t="str">
        <f t="array" ref="AQ62">IFERROR(INDEX($AF$1:$AF$200,SMALL(IF($AF$2:$AF$201&lt;&gt;"",ROW($AF$2:$AF$201),9999),ROW(AQ61)),COLUMN(A:A)),"")</f>
        <v/>
      </c>
      <c r="AR62" s="344" t="str">
        <f t="array" ref="AR62">IFERROR(INDEX($AJ$1:$AJ$200,SMALL(IF($AJ$2:$AJ$201&lt;&gt;"",ROW($AJ$2:$AJ$201),9999),ROW(AQ61)),COLUMN(A:A)),"")</f>
        <v/>
      </c>
      <c r="AS62" s="344" t="str">
        <f t="array" ref="AS62">IFERROR(INDEX($AK$1:$AK$200,SMALL(IF($AK$2:$AK$201&lt;&gt;"",ROW($AK$2:$AK$201),9999),ROW(AS61)),COLUMN(A:A)),"")</f>
        <v/>
      </c>
      <c r="AT62" s="344" t="str">
        <f t="array" ref="AT62">IFERROR(INDEX($AL$1:$AL$200,SMALL(IF($AL$2:$AL$201&lt;&gt;"",ROW($AL$2:$AL$201),9999),ROW(AT61)),COLUMN(A:A)),"")</f>
        <v/>
      </c>
      <c r="AU62" s="17"/>
      <c r="AV62" s="344" t="str">
        <f t="array" ref="AV62:AW62">IFERROR((INDEX(AQ$1:AT$201,SMALL(IF(MATCH($AQ$2:$AQ$201&amp;$AT$2:$AT$201,$AQ$2:$AQ$201&amp;$AT$2:$AT$201, )=ROW($AQ$1:$AT$200),ROW($AQ$2:$AT$201),4^8),ROW(AV61)),{1,4})&amp;""),"")</f>
        <v/>
      </c>
      <c r="AW62" s="344" t="str">
        <v/>
      </c>
      <c r="AX62" s="17"/>
      <c r="AY62" s="17" t="str">
        <f t="array" ref="AY62">T(INDEX(AV:AV,MIN(IF(COUNTIF(AY$1:AY61,$AV$2:$AV$201),4^8,ROW($AV$2:$AV$201)))))</f>
        <v/>
      </c>
      <c r="AZ62" s="17" t="str">
        <f t="shared" ref="AZ62:BI62" ca="1" si="129">IFERROR(OFFSET($AW$1,SUMPRODUCT(SMALL(($AV$2:$AV$201=AZ$1)*ROW($AV$2:$AV$201),ROW(57:57)+COUNTA($AV$2:$AV$201)-SUM(1*($AV$2:$AV$201=AZ$1))))-1,),"")</f>
        <v/>
      </c>
      <c r="BA62" s="17" t="str">
        <f t="shared" ca="1" si="129"/>
        <v/>
      </c>
      <c r="BB62" s="17" t="str">
        <f t="shared" ca="1" si="129"/>
        <v/>
      </c>
      <c r="BC62" s="17" t="str">
        <f t="shared" ca="1" si="129"/>
        <v/>
      </c>
      <c r="BD62" s="17" t="str">
        <f t="shared" ca="1" si="129"/>
        <v/>
      </c>
      <c r="BE62" s="17" t="str">
        <f t="shared" ca="1" si="129"/>
        <v/>
      </c>
      <c r="BF62" s="17" t="str">
        <f t="shared" ca="1" si="129"/>
        <v/>
      </c>
      <c r="BG62" s="17" t="str">
        <f t="shared" ca="1" si="129"/>
        <v/>
      </c>
      <c r="BH62" s="17" t="str">
        <f t="shared" ca="1" si="129"/>
        <v/>
      </c>
      <c r="BI62" s="17" t="str">
        <f t="shared" ca="1" si="129"/>
        <v/>
      </c>
      <c r="BJ62" s="17"/>
      <c r="BK62" s="18" t="str">
        <f t="array" ref="BK62">IFERROR(INDEX($E$1:$E$200,SMALL(IF($E$2:$E$201&lt;&gt;"",ROW($E$2:$E$201),9999),ROW($A61)),COLUMN(A:A)),"")</f>
        <v/>
      </c>
      <c r="BL62" s="18" t="str">
        <f t="array" ref="BL62">IFERROR(INDEX($AJ$1:$AJ$200,SMALL(IF($AJ$2:$AJ$201&lt;&gt;"",ROW($AJ$2:$AJ$201),9999),ROW(A61)),COLUMN(A:A)),"")</f>
        <v/>
      </c>
      <c r="BM62" s="18" t="str">
        <f t="array" ref="BM62">T(INDEX($BK:$BK,MIN(IF(COUNTIF(BM$1:BM61,$BK$2:$BK$201),4^8,ROW($BK$2:$BK$201)))))</f>
        <v/>
      </c>
      <c r="BN62" s="18" t="str">
        <f t="array" ref="BN62">T(INDEX($BL:$BL,MIN(IF(COUNTIF(BN$1:BN61,$BL$2:$BL$201),4^8,ROW($BL$2:$BL$201)))))</f>
        <v/>
      </c>
      <c r="BO62" s="18" t="str">
        <f t="array" aca="1" ref="BO62" ca="1">IF(ROW(BO61)&gt;(COUNTA($BM$2:$BN$201)-COUNTIF($BM$2:$BN$201,"")),"",INDIRECT(TEXT(RIGHT(SMALL(IF($BM$2:$BN$501&lt;&gt;"",COLUMN($BM$2:$BN$501)*10001+ROW($BM$2:$BN$501)*100,999999),ROW(BO61)),4),"!R00!C00"),))</f>
        <v/>
      </c>
      <c r="BP62" s="18" t="str">
        <f t="array" aca="1" ref="BP62" ca="1">T(INDEX($BO:$BO,MIN(IF(COUNTIF(BP$1:BP61,$BO$2:$BO$201),4^8,ROW($BO$2:$BO$201)))))</f>
        <v/>
      </c>
    </row>
    <row r="63" spans="1:68">
      <c r="A63" s="344" t="str">
        <f>IF(AND(地價差額試算!A77="",$E63&lt;&gt;""),A62,IF(AND(地價差額試算!A77&lt;&gt;"",$E63&lt;&gt;""),地價差額試算!A77,""))</f>
        <v/>
      </c>
      <c r="B63" s="344" t="str">
        <f>IF(AND(地價差額試算!B77="",$E63&lt;&gt;""),B62,IF(AND(地價差額試算!B77&lt;&gt;"",$E63&lt;&gt;""),地價差額試算!B77,""))</f>
        <v/>
      </c>
      <c r="C63" s="344" t="str">
        <f>IF(AND(地價差額試算!C77="",$E63&lt;&gt;""),C62,IF(AND(地價差額試算!C77&lt;&gt;"",$E63&lt;&gt;""),地價差額試算!C77,""))</f>
        <v/>
      </c>
      <c r="D63" s="344" t="str">
        <f>IF(地價差額試算!D77&lt;&gt;"",地價差額試算!D77,"")</f>
        <v/>
      </c>
      <c r="E63" s="344" t="str">
        <f>IF(地價差額試算!E77&lt;&gt;"",地價差額試算!E77,"")</f>
        <v/>
      </c>
      <c r="F63" s="344" t="str">
        <f>IF(地價差額試算!F77&lt;&gt;"",地價差額試算!F77,"")</f>
        <v/>
      </c>
      <c r="G63" s="344" t="str">
        <f>IF(地價差額試算!G77&lt;&gt;"",地價差額試算!G77,"")</f>
        <v/>
      </c>
      <c r="H63" s="344" t="str">
        <f t="shared" si="6"/>
        <v/>
      </c>
      <c r="I63" s="344" t="str">
        <f t="shared" si="68"/>
        <v/>
      </c>
      <c r="J63" s="344" t="str">
        <f t="shared" si="69"/>
        <v/>
      </c>
      <c r="K63" s="17"/>
      <c r="L63" s="344" t="str">
        <f t="array" ref="L63">IFERROR(INDEX($A$1:$A$200,SMALL(IF($A$2:$A$201&lt;&gt;"",ROW($A$2:$A$201),9999),ROW(L62)),COLUMN(A:A)),"")</f>
        <v/>
      </c>
      <c r="M63" s="344" t="str">
        <f t="array" ref="M63">IFERROR(INDEX($E$1:$E$200,SMALL(IF($E$2:$E$201&lt;&gt;"",ROW($E$2:$E$201),9999),ROW(M62)),COLUMN(A:A)),"")</f>
        <v/>
      </c>
      <c r="N63" s="344" t="str">
        <f t="array" ref="N63">IFERROR(INDEX($F$1:$F$200,SMALL(IF($F$2:$F$201&lt;&gt;"",ROW($F$2:$F$201),9999),ROW(N62)),COLUMN(A:A)),"")</f>
        <v/>
      </c>
      <c r="O63" s="344" t="str">
        <f t="array" ref="O63">IFERROR(INDEX($G$1:$G$200,SMALL(IF($G$2:$G$201&lt;&gt;"",ROW($G$2:$G$201),9999),ROW(O62)),COLUMN(A:A)),"")</f>
        <v/>
      </c>
      <c r="P63" s="17"/>
      <c r="Q63" s="344" t="str">
        <f t="array" ref="Q63:R63">IFERROR((INDEX(L$1:O$201,SMALL(IF(MATCH($L$2:$L$201&amp;$O$2:$O$201,$L$2:$L$201&amp;$O$2:$O$201, )=ROW($L$1:$O$200),ROW($L$2:$O$201),4^8),ROW(A62)),{1,4})&amp;""),"")</f>
        <v/>
      </c>
      <c r="R63" s="344" t="str">
        <v/>
      </c>
      <c r="S63" s="17"/>
      <c r="T63" s="17" t="str">
        <f t="array" ref="T63">T(INDEX(Q:Q,MIN(IF(COUNTIF(T$1:T62,$Q$2:$Q$201),4^8,ROW($Q$2:$Q$201)))))</f>
        <v/>
      </c>
      <c r="U63" s="17" t="str">
        <f t="shared" ref="U63:AD63" ca="1" si="130">IFERROR(OFFSET($R$1,SUMPRODUCT(SMALL(($Q$2:$Q$201=U$1)*ROW($Q$2:$Q$201),ROW(58:58)+COUNTA($Q$2:$Q$201)-SUM(1*($Q$2:$Q$201=U$1))))-1,),"")</f>
        <v/>
      </c>
      <c r="V63" s="17" t="str">
        <f t="shared" ca="1" si="130"/>
        <v/>
      </c>
      <c r="W63" s="17" t="str">
        <f t="shared" ca="1" si="130"/>
        <v/>
      </c>
      <c r="X63" s="17" t="str">
        <f t="shared" ca="1" si="130"/>
        <v/>
      </c>
      <c r="Y63" s="17" t="str">
        <f t="shared" ca="1" si="130"/>
        <v/>
      </c>
      <c r="Z63" s="17" t="str">
        <f t="shared" ca="1" si="130"/>
        <v/>
      </c>
      <c r="AA63" s="17" t="str">
        <f t="shared" ca="1" si="130"/>
        <v/>
      </c>
      <c r="AB63" s="17" t="str">
        <f t="shared" ca="1" si="130"/>
        <v/>
      </c>
      <c r="AC63" s="17" t="str">
        <f t="shared" ca="1" si="130"/>
        <v/>
      </c>
      <c r="AD63" s="17" t="str">
        <f t="shared" ca="1" si="130"/>
        <v/>
      </c>
      <c r="AE63" s="17"/>
      <c r="AF63" s="344" t="str">
        <f>IF(AND(地價差額試算!K77="",$AJ63&lt;&gt;""),AF62,IF(AND(地價差額試算!K77&lt;&gt;"",$AJ63&lt;&gt;""),地價差額試算!K77,""))</f>
        <v/>
      </c>
      <c r="AG63" s="344" t="str">
        <f>IF(AND(地價差額試算!L77="",$AJ63&lt;&gt;""),AG62,IF(AND(地價差額試算!L77&lt;&gt;"",$AJ63&lt;&gt;""),地價差額試算!L77,""))</f>
        <v/>
      </c>
      <c r="AH63" s="344" t="str">
        <f>IF(AND(地價差額試算!M77="",$AJ63&lt;&gt;""),AH62,IF(AND(地價差額試算!M77&lt;&gt;"",$AJ63&lt;&gt;""),地價差額試算!M77,""))</f>
        <v/>
      </c>
      <c r="AI63" s="344" t="str">
        <f>IF(地價差額試算!N77&lt;&gt;"",地價差額試算!N77,"")</f>
        <v/>
      </c>
      <c r="AJ63" s="344" t="str">
        <f>IF(地價差額試算!O77&lt;&gt;"",地價差額試算!O77,"")</f>
        <v/>
      </c>
      <c r="AK63" s="344" t="str">
        <f>IF(地價差額試算!P77&lt;&gt;"",地價差額試算!P77,"")</f>
        <v/>
      </c>
      <c r="AL63" s="344" t="str">
        <f>IF(地價差額試算!Q77&lt;&gt;"",地價差額試算!Q77,"")</f>
        <v/>
      </c>
      <c r="AM63" s="344" t="str">
        <f t="shared" si="8"/>
        <v/>
      </c>
      <c r="AN63" s="344" t="str">
        <f t="shared" si="71"/>
        <v/>
      </c>
      <c r="AO63" s="344" t="str">
        <f t="shared" si="72"/>
        <v/>
      </c>
      <c r="AP63" s="17"/>
      <c r="AQ63" s="344" t="str">
        <f t="array" ref="AQ63">IFERROR(INDEX($AF$1:$AF$200,SMALL(IF($AF$2:$AF$201&lt;&gt;"",ROW($AF$2:$AF$201),9999),ROW(AQ62)),COLUMN(A:A)),"")</f>
        <v/>
      </c>
      <c r="AR63" s="344" t="str">
        <f t="array" ref="AR63">IFERROR(INDEX($AJ$1:$AJ$200,SMALL(IF($AJ$2:$AJ$201&lt;&gt;"",ROW($AJ$2:$AJ$201),9999),ROW(AQ62)),COLUMN(A:A)),"")</f>
        <v/>
      </c>
      <c r="AS63" s="344" t="str">
        <f t="array" ref="AS63">IFERROR(INDEX($AK$1:$AK$200,SMALL(IF($AK$2:$AK$201&lt;&gt;"",ROW($AK$2:$AK$201),9999),ROW(AS62)),COLUMN(A:A)),"")</f>
        <v/>
      </c>
      <c r="AT63" s="344" t="str">
        <f t="array" ref="AT63">IFERROR(INDEX($AL$1:$AL$200,SMALL(IF($AL$2:$AL$201&lt;&gt;"",ROW($AL$2:$AL$201),9999),ROW(AT62)),COLUMN(A:A)),"")</f>
        <v/>
      </c>
      <c r="AU63" s="17"/>
      <c r="AV63" s="344" t="str">
        <f t="array" ref="AV63:AW63">IFERROR((INDEX(AQ$1:AT$201,SMALL(IF(MATCH($AQ$2:$AQ$201&amp;$AT$2:$AT$201,$AQ$2:$AQ$201&amp;$AT$2:$AT$201, )=ROW($AQ$1:$AT$200),ROW($AQ$2:$AT$201),4^8),ROW(AV62)),{1,4})&amp;""),"")</f>
        <v/>
      </c>
      <c r="AW63" s="344" t="str">
        <v/>
      </c>
      <c r="AX63" s="17"/>
      <c r="AY63" s="17" t="str">
        <f t="array" ref="AY63">T(INDEX(AV:AV,MIN(IF(COUNTIF(AY$1:AY62,$AV$2:$AV$201),4^8,ROW($AV$2:$AV$201)))))</f>
        <v/>
      </c>
      <c r="AZ63" s="17" t="str">
        <f t="shared" ref="AZ63:BI63" ca="1" si="131">IFERROR(OFFSET($AW$1,SUMPRODUCT(SMALL(($AV$2:$AV$201=AZ$1)*ROW($AV$2:$AV$201),ROW(58:58)+COUNTA($AV$2:$AV$201)-SUM(1*($AV$2:$AV$201=AZ$1))))-1,),"")</f>
        <v/>
      </c>
      <c r="BA63" s="17" t="str">
        <f t="shared" ca="1" si="131"/>
        <v/>
      </c>
      <c r="BB63" s="17" t="str">
        <f t="shared" ca="1" si="131"/>
        <v/>
      </c>
      <c r="BC63" s="17" t="str">
        <f t="shared" ca="1" si="131"/>
        <v/>
      </c>
      <c r="BD63" s="17" t="str">
        <f t="shared" ca="1" si="131"/>
        <v/>
      </c>
      <c r="BE63" s="17" t="str">
        <f t="shared" ca="1" si="131"/>
        <v/>
      </c>
      <c r="BF63" s="17" t="str">
        <f t="shared" ca="1" si="131"/>
        <v/>
      </c>
      <c r="BG63" s="17" t="str">
        <f t="shared" ca="1" si="131"/>
        <v/>
      </c>
      <c r="BH63" s="17" t="str">
        <f t="shared" ca="1" si="131"/>
        <v/>
      </c>
      <c r="BI63" s="17" t="str">
        <f t="shared" ca="1" si="131"/>
        <v/>
      </c>
      <c r="BJ63" s="17"/>
      <c r="BK63" s="18" t="str">
        <f t="array" ref="BK63">IFERROR(INDEX($E$1:$E$200,SMALL(IF($E$2:$E$201&lt;&gt;"",ROW($E$2:$E$201),9999),ROW($A62)),COLUMN(A:A)),"")</f>
        <v/>
      </c>
      <c r="BL63" s="18" t="str">
        <f t="array" ref="BL63">IFERROR(INDEX($AJ$1:$AJ$200,SMALL(IF($AJ$2:$AJ$201&lt;&gt;"",ROW($AJ$2:$AJ$201),9999),ROW(A62)),COLUMN(A:A)),"")</f>
        <v/>
      </c>
      <c r="BM63" s="18" t="str">
        <f t="array" ref="BM63">T(INDEX($BK:$BK,MIN(IF(COUNTIF(BM$1:BM62,$BK$2:$BK$201),4^8,ROW($BK$2:$BK$201)))))</f>
        <v/>
      </c>
      <c r="BN63" s="18" t="str">
        <f t="array" ref="BN63">T(INDEX($BL:$BL,MIN(IF(COUNTIF(BN$1:BN62,$BL$2:$BL$201),4^8,ROW($BL$2:$BL$201)))))</f>
        <v/>
      </c>
      <c r="BO63" s="18" t="str">
        <f t="array" aca="1" ref="BO63" ca="1">IF(ROW(BO62)&gt;(COUNTA($BM$2:$BN$201)-COUNTIF($BM$2:$BN$201,"")),"",INDIRECT(TEXT(RIGHT(SMALL(IF($BM$2:$BN$501&lt;&gt;"",COLUMN($BM$2:$BN$501)*10001+ROW($BM$2:$BN$501)*100,999999),ROW(BO62)),4),"!R00!C00"),))</f>
        <v/>
      </c>
      <c r="BP63" s="18" t="str">
        <f t="array" aca="1" ref="BP63" ca="1">T(INDEX($BO:$BO,MIN(IF(COUNTIF(BP$1:BP62,$BO$2:$BO$201),4^8,ROW($BO$2:$BO$201)))))</f>
        <v/>
      </c>
    </row>
    <row r="64" spans="1:68">
      <c r="A64" s="344" t="str">
        <f>IF(AND(地價差額試算!A78="",$E64&lt;&gt;""),A63,IF(AND(地價差額試算!A78&lt;&gt;"",$E64&lt;&gt;""),地價差額試算!A78,""))</f>
        <v/>
      </c>
      <c r="B64" s="344" t="str">
        <f>IF(AND(地價差額試算!B78="",$E64&lt;&gt;""),B63,IF(AND(地價差額試算!B78&lt;&gt;"",$E64&lt;&gt;""),地價差額試算!B78,""))</f>
        <v/>
      </c>
      <c r="C64" s="344" t="str">
        <f>IF(AND(地價差額試算!C78="",$E64&lt;&gt;""),C63,IF(AND(地價差額試算!C78&lt;&gt;"",$E64&lt;&gt;""),地價差額試算!C78,""))</f>
        <v/>
      </c>
      <c r="D64" s="344" t="str">
        <f>IF(地價差額試算!D78&lt;&gt;"",地價差額試算!D78,"")</f>
        <v/>
      </c>
      <c r="E64" s="344" t="str">
        <f>IF(地價差額試算!E78&lt;&gt;"",地價差額試算!E78,"")</f>
        <v/>
      </c>
      <c r="F64" s="344" t="str">
        <f>IF(地價差額試算!F78&lt;&gt;"",地價差額試算!F78,"")</f>
        <v/>
      </c>
      <c r="G64" s="344" t="str">
        <f>IF(地價差額試算!G78&lt;&gt;"",地價差額試算!G78,"")</f>
        <v/>
      </c>
      <c r="H64" s="344" t="str">
        <f t="shared" si="6"/>
        <v/>
      </c>
      <c r="I64" s="344" t="str">
        <f t="shared" si="68"/>
        <v/>
      </c>
      <c r="J64" s="344" t="str">
        <f t="shared" si="69"/>
        <v/>
      </c>
      <c r="K64" s="17"/>
      <c r="L64" s="344" t="str">
        <f t="array" ref="L64">IFERROR(INDEX($A$1:$A$200,SMALL(IF($A$2:$A$201&lt;&gt;"",ROW($A$2:$A$201),9999),ROW(L63)),COLUMN(A:A)),"")</f>
        <v/>
      </c>
      <c r="M64" s="344" t="str">
        <f t="array" ref="M64">IFERROR(INDEX($E$1:$E$200,SMALL(IF($E$2:$E$201&lt;&gt;"",ROW($E$2:$E$201),9999),ROW(M63)),COLUMN(A:A)),"")</f>
        <v/>
      </c>
      <c r="N64" s="344" t="str">
        <f t="array" ref="N64">IFERROR(INDEX($F$1:$F$200,SMALL(IF($F$2:$F$201&lt;&gt;"",ROW($F$2:$F$201),9999),ROW(N63)),COLUMN(A:A)),"")</f>
        <v/>
      </c>
      <c r="O64" s="344" t="str">
        <f t="array" ref="O64">IFERROR(INDEX($G$1:$G$200,SMALL(IF($G$2:$G$201&lt;&gt;"",ROW($G$2:$G$201),9999),ROW(O63)),COLUMN(A:A)),"")</f>
        <v/>
      </c>
      <c r="P64" s="17"/>
      <c r="Q64" s="344" t="str">
        <f t="array" ref="Q64:R64">IFERROR((INDEX(L$1:O$201,SMALL(IF(MATCH($L$2:$L$201&amp;$O$2:$O$201,$L$2:$L$201&amp;$O$2:$O$201, )=ROW($L$1:$O$200),ROW($L$2:$O$201),4^8),ROW(A63)),{1,4})&amp;""),"")</f>
        <v/>
      </c>
      <c r="R64" s="344" t="str">
        <v/>
      </c>
      <c r="S64" s="17"/>
      <c r="T64" s="17" t="str">
        <f t="array" ref="T64">T(INDEX(Q:Q,MIN(IF(COUNTIF(T$1:T63,$Q$2:$Q$201),4^8,ROW($Q$2:$Q$201)))))</f>
        <v/>
      </c>
      <c r="U64" s="17" t="str">
        <f t="shared" ref="U64:AD64" ca="1" si="132">IFERROR(OFFSET($R$1,SUMPRODUCT(SMALL(($Q$2:$Q$201=U$1)*ROW($Q$2:$Q$201),ROW(59:59)+COUNTA($Q$2:$Q$201)-SUM(1*($Q$2:$Q$201=U$1))))-1,),"")</f>
        <v/>
      </c>
      <c r="V64" s="17" t="str">
        <f t="shared" ca="1" si="132"/>
        <v/>
      </c>
      <c r="W64" s="17" t="str">
        <f t="shared" ca="1" si="132"/>
        <v/>
      </c>
      <c r="X64" s="17" t="str">
        <f t="shared" ca="1" si="132"/>
        <v/>
      </c>
      <c r="Y64" s="17" t="str">
        <f t="shared" ca="1" si="132"/>
        <v/>
      </c>
      <c r="Z64" s="17" t="str">
        <f t="shared" ca="1" si="132"/>
        <v/>
      </c>
      <c r="AA64" s="17" t="str">
        <f t="shared" ca="1" si="132"/>
        <v/>
      </c>
      <c r="AB64" s="17" t="str">
        <f t="shared" ca="1" si="132"/>
        <v/>
      </c>
      <c r="AC64" s="17" t="str">
        <f t="shared" ca="1" si="132"/>
        <v/>
      </c>
      <c r="AD64" s="17" t="str">
        <f t="shared" ca="1" si="132"/>
        <v/>
      </c>
      <c r="AE64" s="17"/>
      <c r="AF64" s="344" t="str">
        <f>IF(AND(地價差額試算!K78="",$AJ64&lt;&gt;""),AF63,IF(AND(地價差額試算!K78&lt;&gt;"",$AJ64&lt;&gt;""),地價差額試算!K78,""))</f>
        <v/>
      </c>
      <c r="AG64" s="344" t="str">
        <f>IF(AND(地價差額試算!L78="",$AJ64&lt;&gt;""),AG63,IF(AND(地價差額試算!L78&lt;&gt;"",$AJ64&lt;&gt;""),地價差額試算!L78,""))</f>
        <v/>
      </c>
      <c r="AH64" s="344" t="str">
        <f>IF(AND(地價差額試算!M78="",$AJ64&lt;&gt;""),AH63,IF(AND(地價差額試算!M78&lt;&gt;"",$AJ64&lt;&gt;""),地價差額試算!M78,""))</f>
        <v/>
      </c>
      <c r="AI64" s="344" t="str">
        <f>IF(地價差額試算!N78&lt;&gt;"",地價差額試算!N78,"")</f>
        <v/>
      </c>
      <c r="AJ64" s="344" t="str">
        <f>IF(地價差額試算!O78&lt;&gt;"",地價差額試算!O78,"")</f>
        <v/>
      </c>
      <c r="AK64" s="344" t="str">
        <f>IF(地價差額試算!P78&lt;&gt;"",地價差額試算!P78,"")</f>
        <v/>
      </c>
      <c r="AL64" s="344" t="str">
        <f>IF(地價差額試算!Q78&lt;&gt;"",地價差額試算!Q78,"")</f>
        <v/>
      </c>
      <c r="AM64" s="344" t="str">
        <f t="shared" si="8"/>
        <v/>
      </c>
      <c r="AN64" s="344" t="str">
        <f t="shared" si="71"/>
        <v/>
      </c>
      <c r="AO64" s="344" t="str">
        <f t="shared" si="72"/>
        <v/>
      </c>
      <c r="AP64" s="17"/>
      <c r="AQ64" s="344" t="str">
        <f t="array" ref="AQ64">IFERROR(INDEX($AF$1:$AF$200,SMALL(IF($AF$2:$AF$201&lt;&gt;"",ROW($AF$2:$AF$201),9999),ROW(AQ63)),COLUMN(A:A)),"")</f>
        <v/>
      </c>
      <c r="AR64" s="344" t="str">
        <f t="array" ref="AR64">IFERROR(INDEX($AJ$1:$AJ$200,SMALL(IF($AJ$2:$AJ$201&lt;&gt;"",ROW($AJ$2:$AJ$201),9999),ROW(AQ63)),COLUMN(A:A)),"")</f>
        <v/>
      </c>
      <c r="AS64" s="344" t="str">
        <f t="array" ref="AS64">IFERROR(INDEX($AK$1:$AK$200,SMALL(IF($AK$2:$AK$201&lt;&gt;"",ROW($AK$2:$AK$201),9999),ROW(AS63)),COLUMN(A:A)),"")</f>
        <v/>
      </c>
      <c r="AT64" s="344" t="str">
        <f t="array" ref="AT64">IFERROR(INDEX($AL$1:$AL$200,SMALL(IF($AL$2:$AL$201&lt;&gt;"",ROW($AL$2:$AL$201),9999),ROW(AT63)),COLUMN(A:A)),"")</f>
        <v/>
      </c>
      <c r="AU64" s="17"/>
      <c r="AV64" s="344" t="str">
        <f t="array" ref="AV64:AW64">IFERROR((INDEX(AQ$1:AT$201,SMALL(IF(MATCH($AQ$2:$AQ$201&amp;$AT$2:$AT$201,$AQ$2:$AQ$201&amp;$AT$2:$AT$201, )=ROW($AQ$1:$AT$200),ROW($AQ$2:$AT$201),4^8),ROW(AV63)),{1,4})&amp;""),"")</f>
        <v/>
      </c>
      <c r="AW64" s="344" t="str">
        <v/>
      </c>
      <c r="AX64" s="17"/>
      <c r="AY64" s="17" t="str">
        <f t="array" ref="AY64">T(INDEX(AV:AV,MIN(IF(COUNTIF(AY$1:AY63,$AV$2:$AV$201),4^8,ROW($AV$2:$AV$201)))))</f>
        <v/>
      </c>
      <c r="AZ64" s="17" t="str">
        <f t="shared" ref="AZ64:BI64" ca="1" si="133">IFERROR(OFFSET($AW$1,SUMPRODUCT(SMALL(($AV$2:$AV$201=AZ$1)*ROW($AV$2:$AV$201),ROW(59:59)+COUNTA($AV$2:$AV$201)-SUM(1*($AV$2:$AV$201=AZ$1))))-1,),"")</f>
        <v/>
      </c>
      <c r="BA64" s="17" t="str">
        <f t="shared" ca="1" si="133"/>
        <v/>
      </c>
      <c r="BB64" s="17" t="str">
        <f t="shared" ca="1" si="133"/>
        <v/>
      </c>
      <c r="BC64" s="17" t="str">
        <f t="shared" ca="1" si="133"/>
        <v/>
      </c>
      <c r="BD64" s="17" t="str">
        <f t="shared" ca="1" si="133"/>
        <v/>
      </c>
      <c r="BE64" s="17" t="str">
        <f t="shared" ca="1" si="133"/>
        <v/>
      </c>
      <c r="BF64" s="17" t="str">
        <f t="shared" ca="1" si="133"/>
        <v/>
      </c>
      <c r="BG64" s="17" t="str">
        <f t="shared" ca="1" si="133"/>
        <v/>
      </c>
      <c r="BH64" s="17" t="str">
        <f t="shared" ca="1" si="133"/>
        <v/>
      </c>
      <c r="BI64" s="17" t="str">
        <f t="shared" ca="1" si="133"/>
        <v/>
      </c>
      <c r="BJ64" s="17"/>
      <c r="BK64" s="18" t="str">
        <f t="array" ref="BK64">IFERROR(INDEX($E$1:$E$200,SMALL(IF($E$2:$E$201&lt;&gt;"",ROW($E$2:$E$201),9999),ROW($A63)),COLUMN(A:A)),"")</f>
        <v/>
      </c>
      <c r="BL64" s="18" t="str">
        <f t="array" ref="BL64">IFERROR(INDEX($AJ$1:$AJ$200,SMALL(IF($AJ$2:$AJ$201&lt;&gt;"",ROW($AJ$2:$AJ$201),9999),ROW(A63)),COLUMN(A:A)),"")</f>
        <v/>
      </c>
      <c r="BM64" s="18" t="str">
        <f t="array" ref="BM64">T(INDEX($BK:$BK,MIN(IF(COUNTIF(BM$1:BM63,$BK$2:$BK$201),4^8,ROW($BK$2:$BK$201)))))</f>
        <v/>
      </c>
      <c r="BN64" s="18" t="str">
        <f t="array" ref="BN64">T(INDEX($BL:$BL,MIN(IF(COUNTIF(BN$1:BN63,$BL$2:$BL$201),4^8,ROW($BL$2:$BL$201)))))</f>
        <v/>
      </c>
      <c r="BO64" s="18" t="str">
        <f t="array" aca="1" ref="BO64" ca="1">IF(ROW(BO63)&gt;(COUNTA($BM$2:$BN$201)-COUNTIF($BM$2:$BN$201,"")),"",INDIRECT(TEXT(RIGHT(SMALL(IF($BM$2:$BN$501&lt;&gt;"",COLUMN($BM$2:$BN$501)*10001+ROW($BM$2:$BN$501)*100,999999),ROW(BO63)),4),"!R00!C00"),))</f>
        <v/>
      </c>
      <c r="BP64" s="18" t="str">
        <f t="array" aca="1" ref="BP64" ca="1">T(INDEX($BO:$BO,MIN(IF(COUNTIF(BP$1:BP63,$BO$2:$BO$201),4^8,ROW($BO$2:$BO$201)))))</f>
        <v/>
      </c>
    </row>
    <row r="65" spans="1:68">
      <c r="A65" s="344" t="str">
        <f>IF(AND(地價差額試算!A79="",$E65&lt;&gt;""),A64,IF(AND(地價差額試算!A79&lt;&gt;"",$E65&lt;&gt;""),地價差額試算!A79,""))</f>
        <v/>
      </c>
      <c r="B65" s="344" t="str">
        <f>IF(AND(地價差額試算!B79="",$E65&lt;&gt;""),B64,IF(AND(地價差額試算!B79&lt;&gt;"",$E65&lt;&gt;""),地價差額試算!B79,""))</f>
        <v/>
      </c>
      <c r="C65" s="344" t="str">
        <f>IF(AND(地價差額試算!C79="",$E65&lt;&gt;""),C64,IF(AND(地價差額試算!C79&lt;&gt;"",$E65&lt;&gt;""),地價差額試算!C79,""))</f>
        <v/>
      </c>
      <c r="D65" s="344" t="str">
        <f>IF(地價差額試算!D79&lt;&gt;"",地價差額試算!D79,"")</f>
        <v/>
      </c>
      <c r="E65" s="344" t="str">
        <f>IF(地價差額試算!E79&lt;&gt;"",地價差額試算!E79,"")</f>
        <v/>
      </c>
      <c r="F65" s="344" t="str">
        <f>IF(地價差額試算!F79&lt;&gt;"",地價差額試算!F79,"")</f>
        <v/>
      </c>
      <c r="G65" s="344" t="str">
        <f>IF(地價差額試算!G79&lt;&gt;"",地價差額試算!G79,"")</f>
        <v/>
      </c>
      <c r="H65" s="344" t="str">
        <f t="shared" si="6"/>
        <v/>
      </c>
      <c r="I65" s="344" t="str">
        <f t="shared" si="68"/>
        <v/>
      </c>
      <c r="J65" s="344" t="str">
        <f t="shared" si="69"/>
        <v/>
      </c>
      <c r="K65" s="17"/>
      <c r="L65" s="344" t="str">
        <f t="array" ref="L65">IFERROR(INDEX($A$1:$A$200,SMALL(IF($A$2:$A$201&lt;&gt;"",ROW($A$2:$A$201),9999),ROW(L64)),COLUMN(A:A)),"")</f>
        <v/>
      </c>
      <c r="M65" s="344" t="str">
        <f t="array" ref="M65">IFERROR(INDEX($E$1:$E$200,SMALL(IF($E$2:$E$201&lt;&gt;"",ROW($E$2:$E$201),9999),ROW(M64)),COLUMN(A:A)),"")</f>
        <v/>
      </c>
      <c r="N65" s="344" t="str">
        <f t="array" ref="N65">IFERROR(INDEX($F$1:$F$200,SMALL(IF($F$2:$F$201&lt;&gt;"",ROW($F$2:$F$201),9999),ROW(N64)),COLUMN(A:A)),"")</f>
        <v/>
      </c>
      <c r="O65" s="344" t="str">
        <f t="array" ref="O65">IFERROR(INDEX($G$1:$G$200,SMALL(IF($G$2:$G$201&lt;&gt;"",ROW($G$2:$G$201),9999),ROW(O64)),COLUMN(A:A)),"")</f>
        <v/>
      </c>
      <c r="P65" s="17"/>
      <c r="Q65" s="344" t="str">
        <f t="array" ref="Q65:R65">IFERROR((INDEX(L$1:O$201,SMALL(IF(MATCH($L$2:$L$201&amp;$O$2:$O$201,$L$2:$L$201&amp;$O$2:$O$201, )=ROW($L$1:$O$200),ROW($L$2:$O$201),4^8),ROW(A64)),{1,4})&amp;""),"")</f>
        <v/>
      </c>
      <c r="R65" s="344" t="str">
        <v/>
      </c>
      <c r="S65" s="17"/>
      <c r="T65" s="17" t="str">
        <f t="array" ref="T65">T(INDEX(Q:Q,MIN(IF(COUNTIF(T$1:T64,$Q$2:$Q$201),4^8,ROW($Q$2:$Q$201)))))</f>
        <v/>
      </c>
      <c r="U65" s="17" t="str">
        <f t="shared" ref="U65:AD65" ca="1" si="134">IFERROR(OFFSET($R$1,SUMPRODUCT(SMALL(($Q$2:$Q$201=U$1)*ROW($Q$2:$Q$201),ROW(60:60)+COUNTA($Q$2:$Q$201)-SUM(1*($Q$2:$Q$201=U$1))))-1,),"")</f>
        <v/>
      </c>
      <c r="V65" s="17" t="str">
        <f t="shared" ca="1" si="134"/>
        <v/>
      </c>
      <c r="W65" s="17" t="str">
        <f t="shared" ca="1" si="134"/>
        <v/>
      </c>
      <c r="X65" s="17" t="str">
        <f t="shared" ca="1" si="134"/>
        <v/>
      </c>
      <c r="Y65" s="17" t="str">
        <f t="shared" ca="1" si="134"/>
        <v/>
      </c>
      <c r="Z65" s="17" t="str">
        <f t="shared" ca="1" si="134"/>
        <v/>
      </c>
      <c r="AA65" s="17" t="str">
        <f t="shared" ca="1" si="134"/>
        <v/>
      </c>
      <c r="AB65" s="17" t="str">
        <f t="shared" ca="1" si="134"/>
        <v/>
      </c>
      <c r="AC65" s="17" t="str">
        <f t="shared" ca="1" si="134"/>
        <v/>
      </c>
      <c r="AD65" s="17" t="str">
        <f t="shared" ca="1" si="134"/>
        <v/>
      </c>
      <c r="AE65" s="17"/>
      <c r="AF65" s="344" t="str">
        <f>IF(AND(地價差額試算!K79="",$AJ65&lt;&gt;""),AF64,IF(AND(地價差額試算!K79&lt;&gt;"",$AJ65&lt;&gt;""),地價差額試算!K79,""))</f>
        <v/>
      </c>
      <c r="AG65" s="344" t="str">
        <f>IF(AND(地價差額試算!L79="",$AJ65&lt;&gt;""),AG64,IF(AND(地價差額試算!L79&lt;&gt;"",$AJ65&lt;&gt;""),地價差額試算!L79,""))</f>
        <v/>
      </c>
      <c r="AH65" s="344" t="str">
        <f>IF(AND(地價差額試算!M79="",$AJ65&lt;&gt;""),AH64,IF(AND(地價差額試算!M79&lt;&gt;"",$AJ65&lt;&gt;""),地價差額試算!M79,""))</f>
        <v/>
      </c>
      <c r="AI65" s="344" t="str">
        <f>IF(地價差額試算!N79&lt;&gt;"",地價差額試算!N79,"")</f>
        <v/>
      </c>
      <c r="AJ65" s="344" t="str">
        <f>IF(地價差額試算!O79&lt;&gt;"",地價差額試算!O79,"")</f>
        <v/>
      </c>
      <c r="AK65" s="344" t="str">
        <f>IF(地價差額試算!P79&lt;&gt;"",地價差額試算!P79,"")</f>
        <v/>
      </c>
      <c r="AL65" s="344" t="str">
        <f>IF(地價差額試算!Q79&lt;&gt;"",地價差額試算!Q79,"")</f>
        <v/>
      </c>
      <c r="AM65" s="344" t="str">
        <f t="shared" si="8"/>
        <v/>
      </c>
      <c r="AN65" s="344" t="str">
        <f t="shared" si="71"/>
        <v/>
      </c>
      <c r="AO65" s="344" t="str">
        <f t="shared" si="72"/>
        <v/>
      </c>
      <c r="AP65" s="17"/>
      <c r="AQ65" s="344" t="str">
        <f t="array" ref="AQ65">IFERROR(INDEX($AF$1:$AF$200,SMALL(IF($AF$2:$AF$201&lt;&gt;"",ROW($AF$2:$AF$201),9999),ROW(AQ64)),COLUMN(A:A)),"")</f>
        <v/>
      </c>
      <c r="AR65" s="344" t="str">
        <f t="array" ref="AR65">IFERROR(INDEX($AJ$1:$AJ$200,SMALL(IF($AJ$2:$AJ$201&lt;&gt;"",ROW($AJ$2:$AJ$201),9999),ROW(AQ64)),COLUMN(A:A)),"")</f>
        <v/>
      </c>
      <c r="AS65" s="344" t="str">
        <f t="array" ref="AS65">IFERROR(INDEX($AK$1:$AK$200,SMALL(IF($AK$2:$AK$201&lt;&gt;"",ROW($AK$2:$AK$201),9999),ROW(AS64)),COLUMN(A:A)),"")</f>
        <v/>
      </c>
      <c r="AT65" s="344" t="str">
        <f t="array" ref="AT65">IFERROR(INDEX($AL$1:$AL$200,SMALL(IF($AL$2:$AL$201&lt;&gt;"",ROW($AL$2:$AL$201),9999),ROW(AT64)),COLUMN(A:A)),"")</f>
        <v/>
      </c>
      <c r="AU65" s="17"/>
      <c r="AV65" s="344" t="str">
        <f t="array" ref="AV65:AW65">IFERROR((INDEX(AQ$1:AT$201,SMALL(IF(MATCH($AQ$2:$AQ$201&amp;$AT$2:$AT$201,$AQ$2:$AQ$201&amp;$AT$2:$AT$201, )=ROW($AQ$1:$AT$200),ROW($AQ$2:$AT$201),4^8),ROW(AV64)),{1,4})&amp;""),"")</f>
        <v/>
      </c>
      <c r="AW65" s="344" t="str">
        <v/>
      </c>
      <c r="AX65" s="17"/>
      <c r="AY65" s="17" t="str">
        <f t="array" ref="AY65">T(INDEX(AV:AV,MIN(IF(COUNTIF(AY$1:AY64,$AV$2:$AV$201),4^8,ROW($AV$2:$AV$201)))))</f>
        <v/>
      </c>
      <c r="AZ65" s="17" t="str">
        <f t="shared" ref="AZ65:BI65" ca="1" si="135">IFERROR(OFFSET($AW$1,SUMPRODUCT(SMALL(($AV$2:$AV$201=AZ$1)*ROW($AV$2:$AV$201),ROW(60:60)+COUNTA($AV$2:$AV$201)-SUM(1*($AV$2:$AV$201=AZ$1))))-1,),"")</f>
        <v/>
      </c>
      <c r="BA65" s="17" t="str">
        <f t="shared" ca="1" si="135"/>
        <v/>
      </c>
      <c r="BB65" s="17" t="str">
        <f t="shared" ca="1" si="135"/>
        <v/>
      </c>
      <c r="BC65" s="17" t="str">
        <f t="shared" ca="1" si="135"/>
        <v/>
      </c>
      <c r="BD65" s="17" t="str">
        <f t="shared" ca="1" si="135"/>
        <v/>
      </c>
      <c r="BE65" s="17" t="str">
        <f t="shared" ca="1" si="135"/>
        <v/>
      </c>
      <c r="BF65" s="17" t="str">
        <f t="shared" ca="1" si="135"/>
        <v/>
      </c>
      <c r="BG65" s="17" t="str">
        <f t="shared" ca="1" si="135"/>
        <v/>
      </c>
      <c r="BH65" s="17" t="str">
        <f t="shared" ca="1" si="135"/>
        <v/>
      </c>
      <c r="BI65" s="17" t="str">
        <f t="shared" ca="1" si="135"/>
        <v/>
      </c>
      <c r="BJ65" s="17"/>
      <c r="BK65" s="18" t="str">
        <f t="array" ref="BK65">IFERROR(INDEX($E$1:$E$200,SMALL(IF($E$2:$E$201&lt;&gt;"",ROW($E$2:$E$201),9999),ROW($A64)),COLUMN(A:A)),"")</f>
        <v/>
      </c>
      <c r="BL65" s="18" t="str">
        <f t="array" ref="BL65">IFERROR(INDEX($AJ$1:$AJ$200,SMALL(IF($AJ$2:$AJ$201&lt;&gt;"",ROW($AJ$2:$AJ$201),9999),ROW(A64)),COLUMN(A:A)),"")</f>
        <v/>
      </c>
      <c r="BM65" s="18" t="str">
        <f t="array" ref="BM65">T(INDEX($BK:$BK,MIN(IF(COUNTIF(BM$1:BM64,$BK$2:$BK$201),4^8,ROW($BK$2:$BK$201)))))</f>
        <v/>
      </c>
      <c r="BN65" s="18" t="str">
        <f t="array" ref="BN65">T(INDEX($BL:$BL,MIN(IF(COUNTIF(BN$1:BN64,$BL$2:$BL$201),4^8,ROW($BL$2:$BL$201)))))</f>
        <v/>
      </c>
      <c r="BO65" s="18" t="str">
        <f t="array" aca="1" ref="BO65" ca="1">IF(ROW(BO64)&gt;(COUNTA($BM$2:$BN$201)-COUNTIF($BM$2:$BN$201,"")),"",INDIRECT(TEXT(RIGHT(SMALL(IF($BM$2:$BN$501&lt;&gt;"",COLUMN($BM$2:$BN$501)*10001+ROW($BM$2:$BN$501)*100,999999),ROW(BO64)),4),"!R00!C00"),))</f>
        <v/>
      </c>
      <c r="BP65" s="18" t="str">
        <f t="array" aca="1" ref="BP65" ca="1">T(INDEX($BO:$BO,MIN(IF(COUNTIF(BP$1:BP64,$BO$2:$BO$201),4^8,ROW($BO$2:$BO$201)))))</f>
        <v/>
      </c>
    </row>
    <row r="66" spans="1:68">
      <c r="A66" s="344" t="str">
        <f>IF(AND(地價差額試算!A80="",$E66&lt;&gt;""),A65,IF(AND(地價差額試算!A80&lt;&gt;"",$E66&lt;&gt;""),地價差額試算!A80,""))</f>
        <v/>
      </c>
      <c r="B66" s="344" t="str">
        <f>IF(AND(地價差額試算!B80="",$E66&lt;&gt;""),B65,IF(AND(地價差額試算!B80&lt;&gt;"",$E66&lt;&gt;""),地價差額試算!B80,""))</f>
        <v/>
      </c>
      <c r="C66" s="344" t="str">
        <f>IF(AND(地價差額試算!C80="",$E66&lt;&gt;""),C65,IF(AND(地價差額試算!C80&lt;&gt;"",$E66&lt;&gt;""),地價差額試算!C80,""))</f>
        <v/>
      </c>
      <c r="D66" s="344" t="str">
        <f>IF(地價差額試算!D80&lt;&gt;"",地價差額試算!D80,"")</f>
        <v/>
      </c>
      <c r="E66" s="344" t="str">
        <f>IF(地價差額試算!E80&lt;&gt;"",地價差額試算!E80,"")</f>
        <v/>
      </c>
      <c r="F66" s="344" t="str">
        <f>IF(地價差額試算!F80&lt;&gt;"",地價差額試算!F80,"")</f>
        <v/>
      </c>
      <c r="G66" s="344" t="str">
        <f>IF(地價差額試算!G80&lt;&gt;"",地價差額試算!G80,"")</f>
        <v/>
      </c>
      <c r="H66" s="344" t="str">
        <f t="shared" si="6"/>
        <v/>
      </c>
      <c r="I66" s="344" t="str">
        <f t="shared" ref="I66:I97" si="136">IF(A66="","",IF(OR(B66="",C66="",F66="",G66=""),"",F66*IF(ISNA(HLOOKUP(A66,$U$1:$AD$2,2,FALSE)),"",HLOOKUP(A66,$U$1:$AD$2,2,FALSE))/G66))</f>
        <v/>
      </c>
      <c r="J66" s="344" t="str">
        <f t="shared" ref="J66:J97" si="137">IF(A66="","",IF(ISNA(HLOOKUP(A66,$U$1:$AD$2,2,FALSE)),"",HLOOKUP(A66,$U$1:$AD$2,2,FALSE)))</f>
        <v/>
      </c>
      <c r="K66" s="17"/>
      <c r="L66" s="344" t="str">
        <f t="array" ref="L66">IFERROR(INDEX($A$1:$A$200,SMALL(IF($A$2:$A$201&lt;&gt;"",ROW($A$2:$A$201),9999),ROW(L65)),COLUMN(A:A)),"")</f>
        <v/>
      </c>
      <c r="M66" s="344" t="str">
        <f t="array" ref="M66">IFERROR(INDEX($E$1:$E$200,SMALL(IF($E$2:$E$201&lt;&gt;"",ROW($E$2:$E$201),9999),ROW(M65)),COLUMN(A:A)),"")</f>
        <v/>
      </c>
      <c r="N66" s="344" t="str">
        <f t="array" ref="N66">IFERROR(INDEX($F$1:$F$200,SMALL(IF($F$2:$F$201&lt;&gt;"",ROW($F$2:$F$201),9999),ROW(N65)),COLUMN(A:A)),"")</f>
        <v/>
      </c>
      <c r="O66" s="344" t="str">
        <f t="array" ref="O66">IFERROR(INDEX($G$1:$G$200,SMALL(IF($G$2:$G$201&lt;&gt;"",ROW($G$2:$G$201),9999),ROW(O65)),COLUMN(A:A)),"")</f>
        <v/>
      </c>
      <c r="P66" s="17"/>
      <c r="Q66" s="344" t="str">
        <f t="array" ref="Q66:R66">IFERROR((INDEX(L$1:O$201,SMALL(IF(MATCH($L$2:$L$201&amp;$O$2:$O$201,$L$2:$L$201&amp;$O$2:$O$201, )=ROW($L$1:$O$200),ROW($L$2:$O$201),4^8),ROW(A65)),{1,4})&amp;""),"")</f>
        <v/>
      </c>
      <c r="R66" s="344" t="str">
        <v/>
      </c>
      <c r="S66" s="17"/>
      <c r="T66" s="17" t="str">
        <f t="array" ref="T66">T(INDEX(Q:Q,MIN(IF(COUNTIF(T$1:T65,$Q$2:$Q$201),4^8,ROW($Q$2:$Q$201)))))</f>
        <v/>
      </c>
      <c r="U66" s="17" t="str">
        <f t="shared" ref="U66:AD66" ca="1" si="138">IFERROR(OFFSET($R$1,SUMPRODUCT(SMALL(($Q$2:$Q$201=U$1)*ROW($Q$2:$Q$201),ROW(61:61)+COUNTA($Q$2:$Q$201)-SUM(1*($Q$2:$Q$201=U$1))))-1,),"")</f>
        <v/>
      </c>
      <c r="V66" s="17" t="str">
        <f t="shared" ca="1" si="138"/>
        <v/>
      </c>
      <c r="W66" s="17" t="str">
        <f t="shared" ca="1" si="138"/>
        <v/>
      </c>
      <c r="X66" s="17" t="str">
        <f t="shared" ca="1" si="138"/>
        <v/>
      </c>
      <c r="Y66" s="17" t="str">
        <f t="shared" ca="1" si="138"/>
        <v/>
      </c>
      <c r="Z66" s="17" t="str">
        <f t="shared" ca="1" si="138"/>
        <v/>
      </c>
      <c r="AA66" s="17" t="str">
        <f t="shared" ca="1" si="138"/>
        <v/>
      </c>
      <c r="AB66" s="17" t="str">
        <f t="shared" ca="1" si="138"/>
        <v/>
      </c>
      <c r="AC66" s="17" t="str">
        <f t="shared" ca="1" si="138"/>
        <v/>
      </c>
      <c r="AD66" s="17" t="str">
        <f t="shared" ca="1" si="138"/>
        <v/>
      </c>
      <c r="AE66" s="17"/>
      <c r="AF66" s="344" t="str">
        <f>IF(AND(地價差額試算!K80="",$AJ66&lt;&gt;""),AF65,IF(AND(地價差額試算!K80&lt;&gt;"",$AJ66&lt;&gt;""),地價差額試算!K80,""))</f>
        <v/>
      </c>
      <c r="AG66" s="344" t="str">
        <f>IF(AND(地價差額試算!L80="",$AJ66&lt;&gt;""),AG65,IF(AND(地價差額試算!L80&lt;&gt;"",$AJ66&lt;&gt;""),地價差額試算!L80,""))</f>
        <v/>
      </c>
      <c r="AH66" s="344" t="str">
        <f>IF(AND(地價差額試算!M80="",$AJ66&lt;&gt;""),AH65,IF(AND(地價差額試算!M80&lt;&gt;"",$AJ66&lt;&gt;""),地價差額試算!M80,""))</f>
        <v/>
      </c>
      <c r="AI66" s="344" t="str">
        <f>IF(地價差額試算!N80&lt;&gt;"",地價差額試算!N80,"")</f>
        <v/>
      </c>
      <c r="AJ66" s="344" t="str">
        <f>IF(地價差額試算!O80&lt;&gt;"",地價差額試算!O80,"")</f>
        <v/>
      </c>
      <c r="AK66" s="344" t="str">
        <f>IF(地價差額試算!P80&lt;&gt;"",地價差額試算!P80,"")</f>
        <v/>
      </c>
      <c r="AL66" s="344" t="str">
        <f>IF(地價差額試算!Q80&lt;&gt;"",地價差額試算!Q80,"")</f>
        <v/>
      </c>
      <c r="AM66" s="344" t="str">
        <f t="shared" si="8"/>
        <v/>
      </c>
      <c r="AN66" s="344" t="str">
        <f t="shared" ref="AN66:AN97" si="139">IF(AF66="","",IF(OR(AG66="",AH66="",AK66="",AL66=""),"",AK66*IF(ISNA(HLOOKUP(AF66,$AZ$1:$BI$2,2,FALSE)),"",HLOOKUP(AF66,$AZ$1:$BI$2,2,FALSE))/AL66))</f>
        <v/>
      </c>
      <c r="AO66" s="344" t="str">
        <f t="shared" ref="AO66:AO97" si="140">IF(AF66="","",IF(ISNA(HLOOKUP(AF66,$AZ$1:$BI$2,2,FALSE)),"",HLOOKUP(AF66,$AZ$1:$BI$2,2,FALSE)))</f>
        <v/>
      </c>
      <c r="AP66" s="17"/>
      <c r="AQ66" s="344" t="str">
        <f t="array" ref="AQ66">IFERROR(INDEX($AF$1:$AF$200,SMALL(IF($AF$2:$AF$201&lt;&gt;"",ROW($AF$2:$AF$201),9999),ROW(AQ65)),COLUMN(A:A)),"")</f>
        <v/>
      </c>
      <c r="AR66" s="344" t="str">
        <f t="array" ref="AR66">IFERROR(INDEX($AJ$1:$AJ$200,SMALL(IF($AJ$2:$AJ$201&lt;&gt;"",ROW($AJ$2:$AJ$201),9999),ROW(AQ65)),COLUMN(A:A)),"")</f>
        <v/>
      </c>
      <c r="AS66" s="344" t="str">
        <f t="array" ref="AS66">IFERROR(INDEX($AK$1:$AK$200,SMALL(IF($AK$2:$AK$201&lt;&gt;"",ROW($AK$2:$AK$201),9999),ROW(AS65)),COLUMN(A:A)),"")</f>
        <v/>
      </c>
      <c r="AT66" s="344" t="str">
        <f t="array" ref="AT66">IFERROR(INDEX($AL$1:$AL$200,SMALL(IF($AL$2:$AL$201&lt;&gt;"",ROW($AL$2:$AL$201),9999),ROW(AT65)),COLUMN(A:A)),"")</f>
        <v/>
      </c>
      <c r="AU66" s="17"/>
      <c r="AV66" s="344" t="str">
        <f t="array" ref="AV66:AW66">IFERROR((INDEX(AQ$1:AT$201,SMALL(IF(MATCH($AQ$2:$AQ$201&amp;$AT$2:$AT$201,$AQ$2:$AQ$201&amp;$AT$2:$AT$201, )=ROW($AQ$1:$AT$200),ROW($AQ$2:$AT$201),4^8),ROW(AV65)),{1,4})&amp;""),"")</f>
        <v/>
      </c>
      <c r="AW66" s="344" t="str">
        <v/>
      </c>
      <c r="AX66" s="17"/>
      <c r="AY66" s="17" t="str">
        <f t="array" ref="AY66">T(INDEX(AV:AV,MIN(IF(COUNTIF(AY$1:AY65,$AV$2:$AV$201),4^8,ROW($AV$2:$AV$201)))))</f>
        <v/>
      </c>
      <c r="AZ66" s="17" t="str">
        <f t="shared" ref="AZ66:BI66" ca="1" si="141">IFERROR(OFFSET($AW$1,SUMPRODUCT(SMALL(($AV$2:$AV$201=AZ$1)*ROW($AV$2:$AV$201),ROW(61:61)+COUNTA($AV$2:$AV$201)-SUM(1*($AV$2:$AV$201=AZ$1))))-1,),"")</f>
        <v/>
      </c>
      <c r="BA66" s="17" t="str">
        <f t="shared" ca="1" si="141"/>
        <v/>
      </c>
      <c r="BB66" s="17" t="str">
        <f t="shared" ca="1" si="141"/>
        <v/>
      </c>
      <c r="BC66" s="17" t="str">
        <f t="shared" ca="1" si="141"/>
        <v/>
      </c>
      <c r="BD66" s="17" t="str">
        <f t="shared" ca="1" si="141"/>
        <v/>
      </c>
      <c r="BE66" s="17" t="str">
        <f t="shared" ca="1" si="141"/>
        <v/>
      </c>
      <c r="BF66" s="17" t="str">
        <f t="shared" ca="1" si="141"/>
        <v/>
      </c>
      <c r="BG66" s="17" t="str">
        <f t="shared" ca="1" si="141"/>
        <v/>
      </c>
      <c r="BH66" s="17" t="str">
        <f t="shared" ca="1" si="141"/>
        <v/>
      </c>
      <c r="BI66" s="17" t="str">
        <f t="shared" ca="1" si="141"/>
        <v/>
      </c>
      <c r="BJ66" s="17"/>
      <c r="BK66" s="18" t="str">
        <f t="array" ref="BK66">IFERROR(INDEX($E$1:$E$200,SMALL(IF($E$2:$E$201&lt;&gt;"",ROW($E$2:$E$201),9999),ROW($A65)),COLUMN(A:A)),"")</f>
        <v/>
      </c>
      <c r="BL66" s="18" t="str">
        <f t="array" ref="BL66">IFERROR(INDEX($AJ$1:$AJ$200,SMALL(IF($AJ$2:$AJ$201&lt;&gt;"",ROW($AJ$2:$AJ$201),9999),ROW(A65)),COLUMN(A:A)),"")</f>
        <v/>
      </c>
      <c r="BM66" s="18" t="str">
        <f t="array" ref="BM66">T(INDEX($BK:$BK,MIN(IF(COUNTIF(BM$1:BM65,$BK$2:$BK$201),4^8,ROW($BK$2:$BK$201)))))</f>
        <v/>
      </c>
      <c r="BN66" s="18" t="str">
        <f t="array" ref="BN66">T(INDEX($BL:$BL,MIN(IF(COUNTIF(BN$1:BN65,$BL$2:$BL$201),4^8,ROW($BL$2:$BL$201)))))</f>
        <v/>
      </c>
      <c r="BO66" s="18" t="str">
        <f t="array" aca="1" ref="BO66" ca="1">IF(ROW(BO65)&gt;(COUNTA($BM$2:$BN$201)-COUNTIF($BM$2:$BN$201,"")),"",INDIRECT(TEXT(RIGHT(SMALL(IF($BM$2:$BN$501&lt;&gt;"",COLUMN($BM$2:$BN$501)*10001+ROW($BM$2:$BN$501)*100,999999),ROW(BO65)),4),"!R00!C00"),))</f>
        <v/>
      </c>
      <c r="BP66" s="18" t="str">
        <f t="array" aca="1" ref="BP66" ca="1">T(INDEX($BO:$BO,MIN(IF(COUNTIF(BP$1:BP65,$BO$2:$BO$201),4^8,ROW($BO$2:$BO$201)))))</f>
        <v/>
      </c>
    </row>
    <row r="67" spans="1:68">
      <c r="A67" s="344" t="str">
        <f>IF(AND(地價差額試算!A81="",$E67&lt;&gt;""),A66,IF(AND(地價差額試算!A81&lt;&gt;"",$E67&lt;&gt;""),地價差額試算!A81,""))</f>
        <v/>
      </c>
      <c r="B67" s="344" t="str">
        <f>IF(AND(地價差額試算!B81="",$E67&lt;&gt;""),B66,IF(AND(地價差額試算!B81&lt;&gt;"",$E67&lt;&gt;""),地價差額試算!B81,""))</f>
        <v/>
      </c>
      <c r="C67" s="344" t="str">
        <f>IF(AND(地價差額試算!C81="",$E67&lt;&gt;""),C66,IF(AND(地價差額試算!C81&lt;&gt;"",$E67&lt;&gt;""),地價差額試算!C81,""))</f>
        <v/>
      </c>
      <c r="D67" s="344" t="str">
        <f>IF(地價差額試算!D81&lt;&gt;"",地價差額試算!D81,"")</f>
        <v/>
      </c>
      <c r="E67" s="344" t="str">
        <f>IF(地價差額試算!E81&lt;&gt;"",地價差額試算!E81,"")</f>
        <v/>
      </c>
      <c r="F67" s="344" t="str">
        <f>IF(地價差額試算!F81&lt;&gt;"",地價差額試算!F81,"")</f>
        <v/>
      </c>
      <c r="G67" s="344" t="str">
        <f>IF(地價差額試算!G81&lt;&gt;"",地價差額試算!G81,"")</f>
        <v/>
      </c>
      <c r="H67" s="344" t="str">
        <f t="shared" ref="H67:H130" si="142">IF(E67="","",IF(OR(B67="",C67="",F67="",G67=""),"",ROUND(B67*C67*F67/G67,0)))</f>
        <v/>
      </c>
      <c r="I67" s="344" t="str">
        <f t="shared" si="136"/>
        <v/>
      </c>
      <c r="J67" s="344" t="str">
        <f t="shared" si="137"/>
        <v/>
      </c>
      <c r="K67" s="17"/>
      <c r="L67" s="344" t="str">
        <f t="array" ref="L67">IFERROR(INDEX($A$1:$A$200,SMALL(IF($A$2:$A$201&lt;&gt;"",ROW($A$2:$A$201),9999),ROW(L66)),COLUMN(A:A)),"")</f>
        <v/>
      </c>
      <c r="M67" s="344" t="str">
        <f t="array" ref="M67">IFERROR(INDEX($E$1:$E$200,SMALL(IF($E$2:$E$201&lt;&gt;"",ROW($E$2:$E$201),9999),ROW(M66)),COLUMN(A:A)),"")</f>
        <v/>
      </c>
      <c r="N67" s="344" t="str">
        <f t="array" ref="N67">IFERROR(INDEX($F$1:$F$200,SMALL(IF($F$2:$F$201&lt;&gt;"",ROW($F$2:$F$201),9999),ROW(N66)),COLUMN(A:A)),"")</f>
        <v/>
      </c>
      <c r="O67" s="344" t="str">
        <f t="array" ref="O67">IFERROR(INDEX($G$1:$G$200,SMALL(IF($G$2:$G$201&lt;&gt;"",ROW($G$2:$G$201),9999),ROW(O66)),COLUMN(A:A)),"")</f>
        <v/>
      </c>
      <c r="P67" s="17"/>
      <c r="Q67" s="344" t="str">
        <f t="array" ref="Q67:R67">IFERROR((INDEX(L$1:O$201,SMALL(IF(MATCH($L$2:$L$201&amp;$O$2:$O$201,$L$2:$L$201&amp;$O$2:$O$201, )=ROW($L$1:$O$200),ROW($L$2:$O$201),4^8),ROW(A66)),{1,4})&amp;""),"")</f>
        <v/>
      </c>
      <c r="R67" s="344" t="str">
        <v/>
      </c>
      <c r="S67" s="17"/>
      <c r="T67" s="17" t="str">
        <f t="array" ref="T67">T(INDEX(Q:Q,MIN(IF(COUNTIF(T$1:T66,$Q$2:$Q$201),4^8,ROW($Q$2:$Q$201)))))</f>
        <v/>
      </c>
      <c r="U67" s="17" t="str">
        <f t="shared" ref="U67:AD67" ca="1" si="143">IFERROR(OFFSET($R$1,SUMPRODUCT(SMALL(($Q$2:$Q$201=U$1)*ROW($Q$2:$Q$201),ROW(62:62)+COUNTA($Q$2:$Q$201)-SUM(1*($Q$2:$Q$201=U$1))))-1,),"")</f>
        <v/>
      </c>
      <c r="V67" s="17" t="str">
        <f t="shared" ca="1" si="143"/>
        <v/>
      </c>
      <c r="W67" s="17" t="str">
        <f t="shared" ca="1" si="143"/>
        <v/>
      </c>
      <c r="X67" s="17" t="str">
        <f t="shared" ca="1" si="143"/>
        <v/>
      </c>
      <c r="Y67" s="17" t="str">
        <f t="shared" ca="1" si="143"/>
        <v/>
      </c>
      <c r="Z67" s="17" t="str">
        <f t="shared" ca="1" si="143"/>
        <v/>
      </c>
      <c r="AA67" s="17" t="str">
        <f t="shared" ca="1" si="143"/>
        <v/>
      </c>
      <c r="AB67" s="17" t="str">
        <f t="shared" ca="1" si="143"/>
        <v/>
      </c>
      <c r="AC67" s="17" t="str">
        <f t="shared" ca="1" si="143"/>
        <v/>
      </c>
      <c r="AD67" s="17" t="str">
        <f t="shared" ca="1" si="143"/>
        <v/>
      </c>
      <c r="AE67" s="17"/>
      <c r="AF67" s="344" t="str">
        <f>IF(AND(地價差額試算!K81="",$AJ67&lt;&gt;""),AF66,IF(AND(地價差額試算!K81&lt;&gt;"",$AJ67&lt;&gt;""),地價差額試算!K81,""))</f>
        <v/>
      </c>
      <c r="AG67" s="344" t="str">
        <f>IF(AND(地價差額試算!L81="",$AJ67&lt;&gt;""),AG66,IF(AND(地價差額試算!L81&lt;&gt;"",$AJ67&lt;&gt;""),地價差額試算!L81,""))</f>
        <v/>
      </c>
      <c r="AH67" s="344" t="str">
        <f>IF(AND(地價差額試算!M81="",$AJ67&lt;&gt;""),AH66,IF(AND(地價差額試算!M81&lt;&gt;"",$AJ67&lt;&gt;""),地價差額試算!M81,""))</f>
        <v/>
      </c>
      <c r="AI67" s="344" t="str">
        <f>IF(地價差額試算!N81&lt;&gt;"",地價差額試算!N81,"")</f>
        <v/>
      </c>
      <c r="AJ67" s="344" t="str">
        <f>IF(地價差額試算!O81&lt;&gt;"",地價差額試算!O81,"")</f>
        <v/>
      </c>
      <c r="AK67" s="344" t="str">
        <f>IF(地價差額試算!P81&lt;&gt;"",地價差額試算!P81,"")</f>
        <v/>
      </c>
      <c r="AL67" s="344" t="str">
        <f>IF(地價差額試算!Q81&lt;&gt;"",地價差額試算!Q81,"")</f>
        <v/>
      </c>
      <c r="AM67" s="344" t="str">
        <f t="shared" ref="AM67:AM130" si="144">IF(AJ67="","",IF(OR(AG67="",AH67="",AK67="",AL67=""),"",ROUND(AG67*AH67*AK67/AL67,0)))</f>
        <v/>
      </c>
      <c r="AN67" s="344" t="str">
        <f t="shared" si="139"/>
        <v/>
      </c>
      <c r="AO67" s="344" t="str">
        <f t="shared" si="140"/>
        <v/>
      </c>
      <c r="AP67" s="17"/>
      <c r="AQ67" s="344" t="str">
        <f t="array" ref="AQ67">IFERROR(INDEX($AF$1:$AF$200,SMALL(IF($AF$2:$AF$201&lt;&gt;"",ROW($AF$2:$AF$201),9999),ROW(AQ66)),COLUMN(A:A)),"")</f>
        <v/>
      </c>
      <c r="AR67" s="344" t="str">
        <f t="array" ref="AR67">IFERROR(INDEX($AJ$1:$AJ$200,SMALL(IF($AJ$2:$AJ$201&lt;&gt;"",ROW($AJ$2:$AJ$201),9999),ROW(AQ66)),COLUMN(A:A)),"")</f>
        <v/>
      </c>
      <c r="AS67" s="344" t="str">
        <f t="array" ref="AS67">IFERROR(INDEX($AK$1:$AK$200,SMALL(IF($AK$2:$AK$201&lt;&gt;"",ROW($AK$2:$AK$201),9999),ROW(AS66)),COLUMN(A:A)),"")</f>
        <v/>
      </c>
      <c r="AT67" s="344" t="str">
        <f t="array" ref="AT67">IFERROR(INDEX($AL$1:$AL$200,SMALL(IF($AL$2:$AL$201&lt;&gt;"",ROW($AL$2:$AL$201),9999),ROW(AT66)),COLUMN(A:A)),"")</f>
        <v/>
      </c>
      <c r="AU67" s="17"/>
      <c r="AV67" s="344" t="str">
        <f t="array" ref="AV67:AW67">IFERROR((INDEX(AQ$1:AT$201,SMALL(IF(MATCH($AQ$2:$AQ$201&amp;$AT$2:$AT$201,$AQ$2:$AQ$201&amp;$AT$2:$AT$201, )=ROW($AQ$1:$AT$200),ROW($AQ$2:$AT$201),4^8),ROW(AV66)),{1,4})&amp;""),"")</f>
        <v/>
      </c>
      <c r="AW67" s="344" t="str">
        <v/>
      </c>
      <c r="AX67" s="17"/>
      <c r="AY67" s="17" t="str">
        <f t="array" ref="AY67">T(INDEX(AV:AV,MIN(IF(COUNTIF(AY$1:AY66,$AV$2:$AV$201),4^8,ROW($AV$2:$AV$201)))))</f>
        <v/>
      </c>
      <c r="AZ67" s="17" t="str">
        <f t="shared" ref="AZ67:BI67" ca="1" si="145">IFERROR(OFFSET($AW$1,SUMPRODUCT(SMALL(($AV$2:$AV$201=AZ$1)*ROW($AV$2:$AV$201),ROW(62:62)+COUNTA($AV$2:$AV$201)-SUM(1*($AV$2:$AV$201=AZ$1))))-1,),"")</f>
        <v/>
      </c>
      <c r="BA67" s="17" t="str">
        <f t="shared" ca="1" si="145"/>
        <v/>
      </c>
      <c r="BB67" s="17" t="str">
        <f t="shared" ca="1" si="145"/>
        <v/>
      </c>
      <c r="BC67" s="17" t="str">
        <f t="shared" ca="1" si="145"/>
        <v/>
      </c>
      <c r="BD67" s="17" t="str">
        <f t="shared" ca="1" si="145"/>
        <v/>
      </c>
      <c r="BE67" s="17" t="str">
        <f t="shared" ca="1" si="145"/>
        <v/>
      </c>
      <c r="BF67" s="17" t="str">
        <f t="shared" ca="1" si="145"/>
        <v/>
      </c>
      <c r="BG67" s="17" t="str">
        <f t="shared" ca="1" si="145"/>
        <v/>
      </c>
      <c r="BH67" s="17" t="str">
        <f t="shared" ca="1" si="145"/>
        <v/>
      </c>
      <c r="BI67" s="17" t="str">
        <f t="shared" ca="1" si="145"/>
        <v/>
      </c>
      <c r="BJ67" s="17"/>
      <c r="BK67" s="18" t="str">
        <f t="array" ref="BK67">IFERROR(INDEX($E$1:$E$200,SMALL(IF($E$2:$E$201&lt;&gt;"",ROW($E$2:$E$201),9999),ROW($A66)),COLUMN(A:A)),"")</f>
        <v/>
      </c>
      <c r="BL67" s="18" t="str">
        <f t="array" ref="BL67">IFERROR(INDEX($AJ$1:$AJ$200,SMALL(IF($AJ$2:$AJ$201&lt;&gt;"",ROW($AJ$2:$AJ$201),9999),ROW(A66)),COLUMN(A:A)),"")</f>
        <v/>
      </c>
      <c r="BM67" s="18" t="str">
        <f t="array" ref="BM67">T(INDEX($BK:$BK,MIN(IF(COUNTIF(BM$1:BM66,$BK$2:$BK$201),4^8,ROW($BK$2:$BK$201)))))</f>
        <v/>
      </c>
      <c r="BN67" s="18" t="str">
        <f t="array" ref="BN67">T(INDEX($BL:$BL,MIN(IF(COUNTIF(BN$1:BN66,$BL$2:$BL$201),4^8,ROW($BL$2:$BL$201)))))</f>
        <v/>
      </c>
      <c r="BO67" s="18" t="str">
        <f t="array" aca="1" ref="BO67" ca="1">IF(ROW(BO66)&gt;(COUNTA($BM$2:$BN$201)-COUNTIF($BM$2:$BN$201,"")),"",INDIRECT(TEXT(RIGHT(SMALL(IF($BM$2:$BN$501&lt;&gt;"",COLUMN($BM$2:$BN$501)*10001+ROW($BM$2:$BN$501)*100,999999),ROW(BO66)),4),"!R00!C00"),))</f>
        <v/>
      </c>
      <c r="BP67" s="18" t="str">
        <f t="array" aca="1" ref="BP67" ca="1">T(INDEX($BO:$BO,MIN(IF(COUNTIF(BP$1:BP66,$BO$2:$BO$201),4^8,ROW($BO$2:$BO$201)))))</f>
        <v/>
      </c>
    </row>
    <row r="68" spans="1:68">
      <c r="A68" s="344" t="str">
        <f>IF(AND(地價差額試算!A82="",$E68&lt;&gt;""),A67,IF(AND(地價差額試算!A82&lt;&gt;"",$E68&lt;&gt;""),地價差額試算!A82,""))</f>
        <v/>
      </c>
      <c r="B68" s="344" t="str">
        <f>IF(AND(地價差額試算!B82="",$E68&lt;&gt;""),B67,IF(AND(地價差額試算!B82&lt;&gt;"",$E68&lt;&gt;""),地價差額試算!B82,""))</f>
        <v/>
      </c>
      <c r="C68" s="344" t="str">
        <f>IF(AND(地價差額試算!C82="",$E68&lt;&gt;""),C67,IF(AND(地價差額試算!C82&lt;&gt;"",$E68&lt;&gt;""),地價差額試算!C82,""))</f>
        <v/>
      </c>
      <c r="D68" s="344" t="str">
        <f>IF(地價差額試算!D82&lt;&gt;"",地價差額試算!D82,"")</f>
        <v/>
      </c>
      <c r="E68" s="344" t="str">
        <f>IF(地價差額試算!E82&lt;&gt;"",地價差額試算!E82,"")</f>
        <v/>
      </c>
      <c r="F68" s="344" t="str">
        <f>IF(地價差額試算!F82&lt;&gt;"",地價差額試算!F82,"")</f>
        <v/>
      </c>
      <c r="G68" s="344" t="str">
        <f>IF(地價差額試算!G82&lt;&gt;"",地價差額試算!G82,"")</f>
        <v/>
      </c>
      <c r="H68" s="344" t="str">
        <f t="shared" si="142"/>
        <v/>
      </c>
      <c r="I68" s="344" t="str">
        <f t="shared" si="136"/>
        <v/>
      </c>
      <c r="J68" s="344" t="str">
        <f t="shared" si="137"/>
        <v/>
      </c>
      <c r="K68" s="17"/>
      <c r="L68" s="344" t="str">
        <f t="array" ref="L68">IFERROR(INDEX($A$1:$A$200,SMALL(IF($A$2:$A$201&lt;&gt;"",ROW($A$2:$A$201),9999),ROW(L67)),COLUMN(A:A)),"")</f>
        <v/>
      </c>
      <c r="M68" s="344" t="str">
        <f t="array" ref="M68">IFERROR(INDEX($E$1:$E$200,SMALL(IF($E$2:$E$201&lt;&gt;"",ROW($E$2:$E$201),9999),ROW(M67)),COLUMN(A:A)),"")</f>
        <v/>
      </c>
      <c r="N68" s="344" t="str">
        <f t="array" ref="N68">IFERROR(INDEX($F$1:$F$200,SMALL(IF($F$2:$F$201&lt;&gt;"",ROW($F$2:$F$201),9999),ROW(N67)),COLUMN(A:A)),"")</f>
        <v/>
      </c>
      <c r="O68" s="344" t="str">
        <f t="array" ref="O68">IFERROR(INDEX($G$1:$G$200,SMALL(IF($G$2:$G$201&lt;&gt;"",ROW($G$2:$G$201),9999),ROW(O67)),COLUMN(A:A)),"")</f>
        <v/>
      </c>
      <c r="P68" s="17"/>
      <c r="Q68" s="344" t="str">
        <f t="array" ref="Q68:R68">IFERROR((INDEX(L$1:O$201,SMALL(IF(MATCH($L$2:$L$201&amp;$O$2:$O$201,$L$2:$L$201&amp;$O$2:$O$201, )=ROW($L$1:$O$200),ROW($L$2:$O$201),4^8),ROW(A67)),{1,4})&amp;""),"")</f>
        <v/>
      </c>
      <c r="R68" s="344" t="str">
        <v/>
      </c>
      <c r="S68" s="17"/>
      <c r="T68" s="17" t="str">
        <f t="array" ref="T68">T(INDEX(Q:Q,MIN(IF(COUNTIF(T$1:T67,$Q$2:$Q$201),4^8,ROW($Q$2:$Q$201)))))</f>
        <v/>
      </c>
      <c r="U68" s="17" t="str">
        <f t="shared" ref="U68:AD68" ca="1" si="146">IFERROR(OFFSET($R$1,SUMPRODUCT(SMALL(($Q$2:$Q$201=U$1)*ROW($Q$2:$Q$201),ROW(63:63)+COUNTA($Q$2:$Q$201)-SUM(1*($Q$2:$Q$201=U$1))))-1,),"")</f>
        <v/>
      </c>
      <c r="V68" s="17" t="str">
        <f t="shared" ca="1" si="146"/>
        <v/>
      </c>
      <c r="W68" s="17" t="str">
        <f t="shared" ca="1" si="146"/>
        <v/>
      </c>
      <c r="X68" s="17" t="str">
        <f t="shared" ca="1" si="146"/>
        <v/>
      </c>
      <c r="Y68" s="17" t="str">
        <f t="shared" ca="1" si="146"/>
        <v/>
      </c>
      <c r="Z68" s="17" t="str">
        <f t="shared" ca="1" si="146"/>
        <v/>
      </c>
      <c r="AA68" s="17" t="str">
        <f t="shared" ca="1" si="146"/>
        <v/>
      </c>
      <c r="AB68" s="17" t="str">
        <f t="shared" ca="1" si="146"/>
        <v/>
      </c>
      <c r="AC68" s="17" t="str">
        <f t="shared" ca="1" si="146"/>
        <v/>
      </c>
      <c r="AD68" s="17" t="str">
        <f t="shared" ca="1" si="146"/>
        <v/>
      </c>
      <c r="AE68" s="17"/>
      <c r="AF68" s="344" t="str">
        <f>IF(AND(地價差額試算!K82="",$AJ68&lt;&gt;""),AF67,IF(AND(地價差額試算!K82&lt;&gt;"",$AJ68&lt;&gt;""),地價差額試算!K82,""))</f>
        <v/>
      </c>
      <c r="AG68" s="344" t="str">
        <f>IF(AND(地價差額試算!L82="",$AJ68&lt;&gt;""),AG67,IF(AND(地價差額試算!L82&lt;&gt;"",$AJ68&lt;&gt;""),地價差額試算!L82,""))</f>
        <v/>
      </c>
      <c r="AH68" s="344" t="str">
        <f>IF(AND(地價差額試算!M82="",$AJ68&lt;&gt;""),AH67,IF(AND(地價差額試算!M82&lt;&gt;"",$AJ68&lt;&gt;""),地價差額試算!M82,""))</f>
        <v/>
      </c>
      <c r="AI68" s="344" t="str">
        <f>IF(地價差額試算!N82&lt;&gt;"",地價差額試算!N82,"")</f>
        <v/>
      </c>
      <c r="AJ68" s="344" t="str">
        <f>IF(地價差額試算!O82&lt;&gt;"",地價差額試算!O82,"")</f>
        <v/>
      </c>
      <c r="AK68" s="344" t="str">
        <f>IF(地價差額試算!P82&lt;&gt;"",地價差額試算!P82,"")</f>
        <v/>
      </c>
      <c r="AL68" s="344" t="str">
        <f>IF(地價差額試算!Q82&lt;&gt;"",地價差額試算!Q82,"")</f>
        <v/>
      </c>
      <c r="AM68" s="344" t="str">
        <f t="shared" si="144"/>
        <v/>
      </c>
      <c r="AN68" s="344" t="str">
        <f t="shared" si="139"/>
        <v/>
      </c>
      <c r="AO68" s="344" t="str">
        <f t="shared" si="140"/>
        <v/>
      </c>
      <c r="AP68" s="17"/>
      <c r="AQ68" s="344" t="str">
        <f t="array" ref="AQ68">IFERROR(INDEX($AF$1:$AF$200,SMALL(IF($AF$2:$AF$201&lt;&gt;"",ROW($AF$2:$AF$201),9999),ROW(AQ67)),COLUMN(A:A)),"")</f>
        <v/>
      </c>
      <c r="AR68" s="344" t="str">
        <f t="array" ref="AR68">IFERROR(INDEX($AJ$1:$AJ$200,SMALL(IF($AJ$2:$AJ$201&lt;&gt;"",ROW($AJ$2:$AJ$201),9999),ROW(AQ67)),COLUMN(A:A)),"")</f>
        <v/>
      </c>
      <c r="AS68" s="344" t="str">
        <f t="array" ref="AS68">IFERROR(INDEX($AK$1:$AK$200,SMALL(IF($AK$2:$AK$201&lt;&gt;"",ROW($AK$2:$AK$201),9999),ROW(AS67)),COLUMN(A:A)),"")</f>
        <v/>
      </c>
      <c r="AT68" s="344" t="str">
        <f t="array" ref="AT68">IFERROR(INDEX($AL$1:$AL$200,SMALL(IF($AL$2:$AL$201&lt;&gt;"",ROW($AL$2:$AL$201),9999),ROW(AT67)),COLUMN(A:A)),"")</f>
        <v/>
      </c>
      <c r="AU68" s="17"/>
      <c r="AV68" s="344" t="str">
        <f t="array" ref="AV68:AW68">IFERROR((INDEX(AQ$1:AT$201,SMALL(IF(MATCH($AQ$2:$AQ$201&amp;$AT$2:$AT$201,$AQ$2:$AQ$201&amp;$AT$2:$AT$201, )=ROW($AQ$1:$AT$200),ROW($AQ$2:$AT$201),4^8),ROW(AV67)),{1,4})&amp;""),"")</f>
        <v/>
      </c>
      <c r="AW68" s="344" t="str">
        <v/>
      </c>
      <c r="AX68" s="17"/>
      <c r="AY68" s="17" t="str">
        <f t="array" ref="AY68">T(INDEX(AV:AV,MIN(IF(COUNTIF(AY$1:AY67,$AV$2:$AV$201),4^8,ROW($AV$2:$AV$201)))))</f>
        <v/>
      </c>
      <c r="AZ68" s="17" t="str">
        <f t="shared" ref="AZ68:BI68" ca="1" si="147">IFERROR(OFFSET($AW$1,SUMPRODUCT(SMALL(($AV$2:$AV$201=AZ$1)*ROW($AV$2:$AV$201),ROW(63:63)+COUNTA($AV$2:$AV$201)-SUM(1*($AV$2:$AV$201=AZ$1))))-1,),"")</f>
        <v/>
      </c>
      <c r="BA68" s="17" t="str">
        <f t="shared" ca="1" si="147"/>
        <v/>
      </c>
      <c r="BB68" s="17" t="str">
        <f t="shared" ca="1" si="147"/>
        <v/>
      </c>
      <c r="BC68" s="17" t="str">
        <f t="shared" ca="1" si="147"/>
        <v/>
      </c>
      <c r="BD68" s="17" t="str">
        <f t="shared" ca="1" si="147"/>
        <v/>
      </c>
      <c r="BE68" s="17" t="str">
        <f t="shared" ca="1" si="147"/>
        <v/>
      </c>
      <c r="BF68" s="17" t="str">
        <f t="shared" ca="1" si="147"/>
        <v/>
      </c>
      <c r="BG68" s="17" t="str">
        <f t="shared" ca="1" si="147"/>
        <v/>
      </c>
      <c r="BH68" s="17" t="str">
        <f t="shared" ca="1" si="147"/>
        <v/>
      </c>
      <c r="BI68" s="17" t="str">
        <f t="shared" ca="1" si="147"/>
        <v/>
      </c>
      <c r="BJ68" s="17"/>
      <c r="BK68" s="18" t="str">
        <f t="array" ref="BK68">IFERROR(INDEX($E$1:$E$200,SMALL(IF($E$2:$E$201&lt;&gt;"",ROW($E$2:$E$201),9999),ROW($A67)),COLUMN(A:A)),"")</f>
        <v/>
      </c>
      <c r="BL68" s="18" t="str">
        <f t="array" ref="BL68">IFERROR(INDEX($AJ$1:$AJ$200,SMALL(IF($AJ$2:$AJ$201&lt;&gt;"",ROW($AJ$2:$AJ$201),9999),ROW(A67)),COLUMN(A:A)),"")</f>
        <v/>
      </c>
      <c r="BM68" s="18" t="str">
        <f t="array" ref="BM68">T(INDEX($BK:$BK,MIN(IF(COUNTIF(BM$1:BM67,$BK$2:$BK$201),4^8,ROW($BK$2:$BK$201)))))</f>
        <v/>
      </c>
      <c r="BN68" s="18" t="str">
        <f t="array" ref="BN68">T(INDEX($BL:$BL,MIN(IF(COUNTIF(BN$1:BN67,$BL$2:$BL$201),4^8,ROW($BL$2:$BL$201)))))</f>
        <v/>
      </c>
      <c r="BO68" s="18" t="str">
        <f t="array" aca="1" ref="BO68" ca="1">IF(ROW(BO67)&gt;(COUNTA($BM$2:$BN$201)-COUNTIF($BM$2:$BN$201,"")),"",INDIRECT(TEXT(RIGHT(SMALL(IF($BM$2:$BN$501&lt;&gt;"",COLUMN($BM$2:$BN$501)*10001+ROW($BM$2:$BN$501)*100,999999),ROW(BO67)),4),"!R00!C00"),))</f>
        <v/>
      </c>
      <c r="BP68" s="18" t="str">
        <f t="array" aca="1" ref="BP68" ca="1">T(INDEX($BO:$BO,MIN(IF(COUNTIF(BP$1:BP67,$BO$2:$BO$201),4^8,ROW($BO$2:$BO$201)))))</f>
        <v/>
      </c>
    </row>
    <row r="69" spans="1:68">
      <c r="A69" s="344" t="str">
        <f>IF(AND(地價差額試算!A83="",$E69&lt;&gt;""),A68,IF(AND(地價差額試算!A83&lt;&gt;"",$E69&lt;&gt;""),地價差額試算!A83,""))</f>
        <v/>
      </c>
      <c r="B69" s="344" t="str">
        <f>IF(AND(地價差額試算!B83="",$E69&lt;&gt;""),B68,IF(AND(地價差額試算!B83&lt;&gt;"",$E69&lt;&gt;""),地價差額試算!B83,""))</f>
        <v/>
      </c>
      <c r="C69" s="344" t="str">
        <f>IF(AND(地價差額試算!C83="",$E69&lt;&gt;""),C68,IF(AND(地價差額試算!C83&lt;&gt;"",$E69&lt;&gt;""),地價差額試算!C83,""))</f>
        <v/>
      </c>
      <c r="D69" s="344" t="str">
        <f>IF(地價差額試算!D83&lt;&gt;"",地價差額試算!D83,"")</f>
        <v/>
      </c>
      <c r="E69" s="344" t="str">
        <f>IF(地價差額試算!E83&lt;&gt;"",地價差額試算!E83,"")</f>
        <v/>
      </c>
      <c r="F69" s="344" t="str">
        <f>IF(地價差額試算!F83&lt;&gt;"",地價差額試算!F83,"")</f>
        <v/>
      </c>
      <c r="G69" s="344" t="str">
        <f>IF(地價差額試算!G83&lt;&gt;"",地價差額試算!G83,"")</f>
        <v/>
      </c>
      <c r="H69" s="344" t="str">
        <f t="shared" si="142"/>
        <v/>
      </c>
      <c r="I69" s="344" t="str">
        <f t="shared" si="136"/>
        <v/>
      </c>
      <c r="J69" s="344" t="str">
        <f t="shared" si="137"/>
        <v/>
      </c>
      <c r="K69" s="17"/>
      <c r="L69" s="344" t="str">
        <f t="array" ref="L69">IFERROR(INDEX($A$1:$A$200,SMALL(IF($A$2:$A$201&lt;&gt;"",ROW($A$2:$A$201),9999),ROW(L68)),COLUMN(A:A)),"")</f>
        <v/>
      </c>
      <c r="M69" s="344" t="str">
        <f t="array" ref="M69">IFERROR(INDEX($E$1:$E$200,SMALL(IF($E$2:$E$201&lt;&gt;"",ROW($E$2:$E$201),9999),ROW(M68)),COLUMN(A:A)),"")</f>
        <v/>
      </c>
      <c r="N69" s="344" t="str">
        <f t="array" ref="N69">IFERROR(INDEX($F$1:$F$200,SMALL(IF($F$2:$F$201&lt;&gt;"",ROW($F$2:$F$201),9999),ROW(N68)),COLUMN(A:A)),"")</f>
        <v/>
      </c>
      <c r="O69" s="344" t="str">
        <f t="array" ref="O69">IFERROR(INDEX($G$1:$G$200,SMALL(IF($G$2:$G$201&lt;&gt;"",ROW($G$2:$G$201),9999),ROW(O68)),COLUMN(A:A)),"")</f>
        <v/>
      </c>
      <c r="P69" s="17"/>
      <c r="Q69" s="344" t="str">
        <f t="array" ref="Q69:R69">IFERROR((INDEX(L$1:O$201,SMALL(IF(MATCH($L$2:$L$201&amp;$O$2:$O$201,$L$2:$L$201&amp;$O$2:$O$201, )=ROW($L$1:$O$200),ROW($L$2:$O$201),4^8),ROW(A68)),{1,4})&amp;""),"")</f>
        <v/>
      </c>
      <c r="R69" s="344" t="str">
        <v/>
      </c>
      <c r="S69" s="17"/>
      <c r="T69" s="17" t="str">
        <f t="array" ref="T69">T(INDEX(Q:Q,MIN(IF(COUNTIF(T$1:T68,$Q$2:$Q$201),4^8,ROW($Q$2:$Q$201)))))</f>
        <v/>
      </c>
      <c r="U69" s="17" t="str">
        <f t="shared" ref="U69:AD69" ca="1" si="148">IFERROR(OFFSET($R$1,SUMPRODUCT(SMALL(($Q$2:$Q$201=U$1)*ROW($Q$2:$Q$201),ROW(64:64)+COUNTA($Q$2:$Q$201)-SUM(1*($Q$2:$Q$201=U$1))))-1,),"")</f>
        <v/>
      </c>
      <c r="V69" s="17" t="str">
        <f t="shared" ca="1" si="148"/>
        <v/>
      </c>
      <c r="W69" s="17" t="str">
        <f t="shared" ca="1" si="148"/>
        <v/>
      </c>
      <c r="X69" s="17" t="str">
        <f t="shared" ca="1" si="148"/>
        <v/>
      </c>
      <c r="Y69" s="17" t="str">
        <f t="shared" ca="1" si="148"/>
        <v/>
      </c>
      <c r="Z69" s="17" t="str">
        <f t="shared" ca="1" si="148"/>
        <v/>
      </c>
      <c r="AA69" s="17" t="str">
        <f t="shared" ca="1" si="148"/>
        <v/>
      </c>
      <c r="AB69" s="17" t="str">
        <f t="shared" ca="1" si="148"/>
        <v/>
      </c>
      <c r="AC69" s="17" t="str">
        <f t="shared" ca="1" si="148"/>
        <v/>
      </c>
      <c r="AD69" s="17" t="str">
        <f t="shared" ca="1" si="148"/>
        <v/>
      </c>
      <c r="AE69" s="17"/>
      <c r="AF69" s="344" t="str">
        <f>IF(AND(地價差額試算!K83="",$AJ69&lt;&gt;""),AF68,IF(AND(地價差額試算!K83&lt;&gt;"",$AJ69&lt;&gt;""),地價差額試算!K83,""))</f>
        <v/>
      </c>
      <c r="AG69" s="344" t="str">
        <f>IF(AND(地價差額試算!L83="",$AJ69&lt;&gt;""),AG68,IF(AND(地價差額試算!L83&lt;&gt;"",$AJ69&lt;&gt;""),地價差額試算!L83,""))</f>
        <v/>
      </c>
      <c r="AH69" s="344" t="str">
        <f>IF(AND(地價差額試算!M83="",$AJ69&lt;&gt;""),AH68,IF(AND(地價差額試算!M83&lt;&gt;"",$AJ69&lt;&gt;""),地價差額試算!M83,""))</f>
        <v/>
      </c>
      <c r="AI69" s="344" t="str">
        <f>IF(地價差額試算!N83&lt;&gt;"",地價差額試算!N83,"")</f>
        <v/>
      </c>
      <c r="AJ69" s="344" t="str">
        <f>IF(地價差額試算!O83&lt;&gt;"",地價差額試算!O83,"")</f>
        <v/>
      </c>
      <c r="AK69" s="344" t="str">
        <f>IF(地價差額試算!P83&lt;&gt;"",地價差額試算!P83,"")</f>
        <v/>
      </c>
      <c r="AL69" s="344" t="str">
        <f>IF(地價差額試算!Q83&lt;&gt;"",地價差額試算!Q83,"")</f>
        <v/>
      </c>
      <c r="AM69" s="344" t="str">
        <f t="shared" si="144"/>
        <v/>
      </c>
      <c r="AN69" s="344" t="str">
        <f t="shared" si="139"/>
        <v/>
      </c>
      <c r="AO69" s="344" t="str">
        <f t="shared" si="140"/>
        <v/>
      </c>
      <c r="AP69" s="17"/>
      <c r="AQ69" s="344" t="str">
        <f t="array" ref="AQ69">IFERROR(INDEX($AF$1:$AF$200,SMALL(IF($AF$2:$AF$201&lt;&gt;"",ROW($AF$2:$AF$201),9999),ROW(AQ68)),COLUMN(A:A)),"")</f>
        <v/>
      </c>
      <c r="AR69" s="344" t="str">
        <f t="array" ref="AR69">IFERROR(INDEX($AJ$1:$AJ$200,SMALL(IF($AJ$2:$AJ$201&lt;&gt;"",ROW($AJ$2:$AJ$201),9999),ROW(AQ68)),COLUMN(A:A)),"")</f>
        <v/>
      </c>
      <c r="AS69" s="344" t="str">
        <f t="array" ref="AS69">IFERROR(INDEX($AK$1:$AK$200,SMALL(IF($AK$2:$AK$201&lt;&gt;"",ROW($AK$2:$AK$201),9999),ROW(AS68)),COLUMN(A:A)),"")</f>
        <v/>
      </c>
      <c r="AT69" s="344" t="str">
        <f t="array" ref="AT69">IFERROR(INDEX($AL$1:$AL$200,SMALL(IF($AL$2:$AL$201&lt;&gt;"",ROW($AL$2:$AL$201),9999),ROW(AT68)),COLUMN(A:A)),"")</f>
        <v/>
      </c>
      <c r="AU69" s="17"/>
      <c r="AV69" s="344" t="str">
        <f t="array" ref="AV69:AW69">IFERROR((INDEX(AQ$1:AT$201,SMALL(IF(MATCH($AQ$2:$AQ$201&amp;$AT$2:$AT$201,$AQ$2:$AQ$201&amp;$AT$2:$AT$201, )=ROW($AQ$1:$AT$200),ROW($AQ$2:$AT$201),4^8),ROW(AV68)),{1,4})&amp;""),"")</f>
        <v/>
      </c>
      <c r="AW69" s="344" t="str">
        <v/>
      </c>
      <c r="AX69" s="17"/>
      <c r="AY69" s="17" t="str">
        <f t="array" ref="AY69">T(INDEX(AV:AV,MIN(IF(COUNTIF(AY$1:AY68,$AV$2:$AV$201),4^8,ROW($AV$2:$AV$201)))))</f>
        <v/>
      </c>
      <c r="AZ69" s="17" t="str">
        <f t="shared" ref="AZ69:BI69" ca="1" si="149">IFERROR(OFFSET($AW$1,SUMPRODUCT(SMALL(($AV$2:$AV$201=AZ$1)*ROW($AV$2:$AV$201),ROW(64:64)+COUNTA($AV$2:$AV$201)-SUM(1*($AV$2:$AV$201=AZ$1))))-1,),"")</f>
        <v/>
      </c>
      <c r="BA69" s="17" t="str">
        <f t="shared" ca="1" si="149"/>
        <v/>
      </c>
      <c r="BB69" s="17" t="str">
        <f t="shared" ca="1" si="149"/>
        <v/>
      </c>
      <c r="BC69" s="17" t="str">
        <f t="shared" ca="1" si="149"/>
        <v/>
      </c>
      <c r="BD69" s="17" t="str">
        <f t="shared" ca="1" si="149"/>
        <v/>
      </c>
      <c r="BE69" s="17" t="str">
        <f t="shared" ca="1" si="149"/>
        <v/>
      </c>
      <c r="BF69" s="17" t="str">
        <f t="shared" ca="1" si="149"/>
        <v/>
      </c>
      <c r="BG69" s="17" t="str">
        <f t="shared" ca="1" si="149"/>
        <v/>
      </c>
      <c r="BH69" s="17" t="str">
        <f t="shared" ca="1" si="149"/>
        <v/>
      </c>
      <c r="BI69" s="17" t="str">
        <f t="shared" ca="1" si="149"/>
        <v/>
      </c>
      <c r="BJ69" s="17"/>
      <c r="BK69" s="18" t="str">
        <f t="array" ref="BK69">IFERROR(INDEX($E$1:$E$200,SMALL(IF($E$2:$E$201&lt;&gt;"",ROW($E$2:$E$201),9999),ROW($A68)),COLUMN(A:A)),"")</f>
        <v/>
      </c>
      <c r="BL69" s="18" t="str">
        <f t="array" ref="BL69">IFERROR(INDEX($AJ$1:$AJ$200,SMALL(IF($AJ$2:$AJ$201&lt;&gt;"",ROW($AJ$2:$AJ$201),9999),ROW(A68)),COLUMN(A:A)),"")</f>
        <v/>
      </c>
      <c r="BM69" s="18" t="str">
        <f t="array" ref="BM69">T(INDEX($BK:$BK,MIN(IF(COUNTIF(BM$1:BM68,$BK$2:$BK$201),4^8,ROW($BK$2:$BK$201)))))</f>
        <v/>
      </c>
      <c r="BN69" s="18" t="str">
        <f t="array" ref="BN69">T(INDEX($BL:$BL,MIN(IF(COUNTIF(BN$1:BN68,$BL$2:$BL$201),4^8,ROW($BL$2:$BL$201)))))</f>
        <v/>
      </c>
      <c r="BO69" s="18" t="str">
        <f t="array" aca="1" ref="BO69" ca="1">IF(ROW(BO68)&gt;(COUNTA($BM$2:$BN$201)-COUNTIF($BM$2:$BN$201,"")),"",INDIRECT(TEXT(RIGHT(SMALL(IF($BM$2:$BN$501&lt;&gt;"",COLUMN($BM$2:$BN$501)*10001+ROW($BM$2:$BN$501)*100,999999),ROW(BO68)),4),"!R00!C00"),))</f>
        <v/>
      </c>
      <c r="BP69" s="18" t="str">
        <f t="array" aca="1" ref="BP69" ca="1">T(INDEX($BO:$BO,MIN(IF(COUNTIF(BP$1:BP68,$BO$2:$BO$201),4^8,ROW($BO$2:$BO$201)))))</f>
        <v/>
      </c>
    </row>
    <row r="70" spans="1:68">
      <c r="A70" s="344" t="str">
        <f>IF(AND(地價差額試算!A84="",$E70&lt;&gt;""),A69,IF(AND(地價差額試算!A84&lt;&gt;"",$E70&lt;&gt;""),地價差額試算!A84,""))</f>
        <v/>
      </c>
      <c r="B70" s="344" t="str">
        <f>IF(AND(地價差額試算!B84="",$E70&lt;&gt;""),B69,IF(AND(地價差額試算!B84&lt;&gt;"",$E70&lt;&gt;""),地價差額試算!B84,""))</f>
        <v/>
      </c>
      <c r="C70" s="344" t="str">
        <f>IF(AND(地價差額試算!C84="",$E70&lt;&gt;""),C69,IF(AND(地價差額試算!C84&lt;&gt;"",$E70&lt;&gt;""),地價差額試算!C84,""))</f>
        <v/>
      </c>
      <c r="D70" s="344" t="str">
        <f>IF(地價差額試算!D84&lt;&gt;"",地價差額試算!D84,"")</f>
        <v/>
      </c>
      <c r="E70" s="344" t="str">
        <f>IF(地價差額試算!E84&lt;&gt;"",地價差額試算!E84,"")</f>
        <v/>
      </c>
      <c r="F70" s="344" t="str">
        <f>IF(地價差額試算!F84&lt;&gt;"",地價差額試算!F84,"")</f>
        <v/>
      </c>
      <c r="G70" s="344" t="str">
        <f>IF(地價差額試算!G84&lt;&gt;"",地價差額試算!G84,"")</f>
        <v/>
      </c>
      <c r="H70" s="344" t="str">
        <f t="shared" si="142"/>
        <v/>
      </c>
      <c r="I70" s="344" t="str">
        <f t="shared" si="136"/>
        <v/>
      </c>
      <c r="J70" s="344" t="str">
        <f t="shared" si="137"/>
        <v/>
      </c>
      <c r="K70" s="17"/>
      <c r="L70" s="344" t="str">
        <f t="array" ref="L70">IFERROR(INDEX($A$1:$A$200,SMALL(IF($A$2:$A$201&lt;&gt;"",ROW($A$2:$A$201),9999),ROW(L69)),COLUMN(A:A)),"")</f>
        <v/>
      </c>
      <c r="M70" s="344" t="str">
        <f t="array" ref="M70">IFERROR(INDEX($E$1:$E$200,SMALL(IF($E$2:$E$201&lt;&gt;"",ROW($E$2:$E$201),9999),ROW(M69)),COLUMN(A:A)),"")</f>
        <v/>
      </c>
      <c r="N70" s="344" t="str">
        <f t="array" ref="N70">IFERROR(INDEX($F$1:$F$200,SMALL(IF($F$2:$F$201&lt;&gt;"",ROW($F$2:$F$201),9999),ROW(N69)),COLUMN(A:A)),"")</f>
        <v/>
      </c>
      <c r="O70" s="344" t="str">
        <f t="array" ref="O70">IFERROR(INDEX($G$1:$G$200,SMALL(IF($G$2:$G$201&lt;&gt;"",ROW($G$2:$G$201),9999),ROW(O69)),COLUMN(A:A)),"")</f>
        <v/>
      </c>
      <c r="P70" s="17"/>
      <c r="Q70" s="344" t="str">
        <f t="array" ref="Q70:R70">IFERROR((INDEX(L$1:O$201,SMALL(IF(MATCH($L$2:$L$201&amp;$O$2:$O$201,$L$2:$L$201&amp;$O$2:$O$201, )=ROW($L$1:$O$200),ROW($L$2:$O$201),4^8),ROW(A69)),{1,4})&amp;""),"")</f>
        <v/>
      </c>
      <c r="R70" s="344" t="str">
        <v/>
      </c>
      <c r="S70" s="17"/>
      <c r="T70" s="17" t="str">
        <f t="array" ref="T70">T(INDEX(Q:Q,MIN(IF(COUNTIF(T$1:T69,$Q$2:$Q$201),4^8,ROW($Q$2:$Q$201)))))</f>
        <v/>
      </c>
      <c r="U70" s="17" t="str">
        <f t="shared" ref="U70:AD70" ca="1" si="150">IFERROR(OFFSET($R$1,SUMPRODUCT(SMALL(($Q$2:$Q$201=U$1)*ROW($Q$2:$Q$201),ROW(65:65)+COUNTA($Q$2:$Q$201)-SUM(1*($Q$2:$Q$201=U$1))))-1,),"")</f>
        <v/>
      </c>
      <c r="V70" s="17" t="str">
        <f t="shared" ca="1" si="150"/>
        <v/>
      </c>
      <c r="W70" s="17" t="str">
        <f t="shared" ca="1" si="150"/>
        <v/>
      </c>
      <c r="X70" s="17" t="str">
        <f t="shared" ca="1" si="150"/>
        <v/>
      </c>
      <c r="Y70" s="17" t="str">
        <f t="shared" ca="1" si="150"/>
        <v/>
      </c>
      <c r="Z70" s="17" t="str">
        <f t="shared" ca="1" si="150"/>
        <v/>
      </c>
      <c r="AA70" s="17" t="str">
        <f t="shared" ca="1" si="150"/>
        <v/>
      </c>
      <c r="AB70" s="17" t="str">
        <f t="shared" ca="1" si="150"/>
        <v/>
      </c>
      <c r="AC70" s="17" t="str">
        <f t="shared" ca="1" si="150"/>
        <v/>
      </c>
      <c r="AD70" s="17" t="str">
        <f t="shared" ca="1" si="150"/>
        <v/>
      </c>
      <c r="AE70" s="17"/>
      <c r="AF70" s="344" t="str">
        <f>IF(AND(地價差額試算!K84="",$AJ70&lt;&gt;""),AF69,IF(AND(地價差額試算!K84&lt;&gt;"",$AJ70&lt;&gt;""),地價差額試算!K84,""))</f>
        <v/>
      </c>
      <c r="AG70" s="344" t="str">
        <f>IF(AND(地價差額試算!L84="",$AJ70&lt;&gt;""),AG69,IF(AND(地價差額試算!L84&lt;&gt;"",$AJ70&lt;&gt;""),地價差額試算!L84,""))</f>
        <v/>
      </c>
      <c r="AH70" s="344" t="str">
        <f>IF(AND(地價差額試算!M84="",$AJ70&lt;&gt;""),AH69,IF(AND(地價差額試算!M84&lt;&gt;"",$AJ70&lt;&gt;""),地價差額試算!M84,""))</f>
        <v/>
      </c>
      <c r="AI70" s="344" t="str">
        <f>IF(地價差額試算!N84&lt;&gt;"",地價差額試算!N84,"")</f>
        <v/>
      </c>
      <c r="AJ70" s="344" t="str">
        <f>IF(地價差額試算!O84&lt;&gt;"",地價差額試算!O84,"")</f>
        <v/>
      </c>
      <c r="AK70" s="344" t="str">
        <f>IF(地價差額試算!P84&lt;&gt;"",地價差額試算!P84,"")</f>
        <v/>
      </c>
      <c r="AL70" s="344" t="str">
        <f>IF(地價差額試算!Q84&lt;&gt;"",地價差額試算!Q84,"")</f>
        <v/>
      </c>
      <c r="AM70" s="344" t="str">
        <f t="shared" si="144"/>
        <v/>
      </c>
      <c r="AN70" s="344" t="str">
        <f t="shared" si="139"/>
        <v/>
      </c>
      <c r="AO70" s="344" t="str">
        <f t="shared" si="140"/>
        <v/>
      </c>
      <c r="AP70" s="17"/>
      <c r="AQ70" s="344" t="str">
        <f t="array" ref="AQ70">IFERROR(INDEX($AF$1:$AF$200,SMALL(IF($AF$2:$AF$201&lt;&gt;"",ROW($AF$2:$AF$201),9999),ROW(AQ69)),COLUMN(A:A)),"")</f>
        <v/>
      </c>
      <c r="AR70" s="344" t="str">
        <f t="array" ref="AR70">IFERROR(INDEX($AJ$1:$AJ$200,SMALL(IF($AJ$2:$AJ$201&lt;&gt;"",ROW($AJ$2:$AJ$201),9999),ROW(AQ69)),COLUMN(A:A)),"")</f>
        <v/>
      </c>
      <c r="AS70" s="344" t="str">
        <f t="array" ref="AS70">IFERROR(INDEX($AK$1:$AK$200,SMALL(IF($AK$2:$AK$201&lt;&gt;"",ROW($AK$2:$AK$201),9999),ROW(AS69)),COLUMN(A:A)),"")</f>
        <v/>
      </c>
      <c r="AT70" s="344" t="str">
        <f t="array" ref="AT70">IFERROR(INDEX($AL$1:$AL$200,SMALL(IF($AL$2:$AL$201&lt;&gt;"",ROW($AL$2:$AL$201),9999),ROW(AT69)),COLUMN(A:A)),"")</f>
        <v/>
      </c>
      <c r="AU70" s="17"/>
      <c r="AV70" s="344" t="str">
        <f t="array" ref="AV70:AW70">IFERROR((INDEX(AQ$1:AT$201,SMALL(IF(MATCH($AQ$2:$AQ$201&amp;$AT$2:$AT$201,$AQ$2:$AQ$201&amp;$AT$2:$AT$201, )=ROW($AQ$1:$AT$200),ROW($AQ$2:$AT$201),4^8),ROW(AV69)),{1,4})&amp;""),"")</f>
        <v/>
      </c>
      <c r="AW70" s="344" t="str">
        <v/>
      </c>
      <c r="AX70" s="17"/>
      <c r="AY70" s="17" t="str">
        <f t="array" ref="AY70">T(INDEX(AV:AV,MIN(IF(COUNTIF(AY$1:AY69,$AV$2:$AV$201),4^8,ROW($AV$2:$AV$201)))))</f>
        <v/>
      </c>
      <c r="AZ70" s="17" t="str">
        <f t="shared" ref="AZ70:BI70" ca="1" si="151">IFERROR(OFFSET($AW$1,SUMPRODUCT(SMALL(($AV$2:$AV$201=AZ$1)*ROW($AV$2:$AV$201),ROW(65:65)+COUNTA($AV$2:$AV$201)-SUM(1*($AV$2:$AV$201=AZ$1))))-1,),"")</f>
        <v/>
      </c>
      <c r="BA70" s="17" t="str">
        <f t="shared" ca="1" si="151"/>
        <v/>
      </c>
      <c r="BB70" s="17" t="str">
        <f t="shared" ca="1" si="151"/>
        <v/>
      </c>
      <c r="BC70" s="17" t="str">
        <f t="shared" ca="1" si="151"/>
        <v/>
      </c>
      <c r="BD70" s="17" t="str">
        <f t="shared" ca="1" si="151"/>
        <v/>
      </c>
      <c r="BE70" s="17" t="str">
        <f t="shared" ca="1" si="151"/>
        <v/>
      </c>
      <c r="BF70" s="17" t="str">
        <f t="shared" ca="1" si="151"/>
        <v/>
      </c>
      <c r="BG70" s="17" t="str">
        <f t="shared" ca="1" si="151"/>
        <v/>
      </c>
      <c r="BH70" s="17" t="str">
        <f t="shared" ca="1" si="151"/>
        <v/>
      </c>
      <c r="BI70" s="17" t="str">
        <f t="shared" ca="1" si="151"/>
        <v/>
      </c>
      <c r="BJ70" s="17"/>
      <c r="BK70" s="18" t="str">
        <f t="array" ref="BK70">IFERROR(INDEX($E$1:$E$200,SMALL(IF($E$2:$E$201&lt;&gt;"",ROW($E$2:$E$201),9999),ROW($A69)),COLUMN(A:A)),"")</f>
        <v/>
      </c>
      <c r="BL70" s="18" t="str">
        <f t="array" ref="BL70">IFERROR(INDEX($AJ$1:$AJ$200,SMALL(IF($AJ$2:$AJ$201&lt;&gt;"",ROW($AJ$2:$AJ$201),9999),ROW(A69)),COLUMN(A:A)),"")</f>
        <v/>
      </c>
      <c r="BM70" s="18" t="str">
        <f t="array" ref="BM70">T(INDEX($BK:$BK,MIN(IF(COUNTIF(BM$1:BM69,$BK$2:$BK$201),4^8,ROW($BK$2:$BK$201)))))</f>
        <v/>
      </c>
      <c r="BN70" s="18" t="str">
        <f t="array" ref="BN70">T(INDEX($BL:$BL,MIN(IF(COUNTIF(BN$1:BN69,$BL$2:$BL$201),4^8,ROW($BL$2:$BL$201)))))</f>
        <v/>
      </c>
      <c r="BO70" s="18" t="str">
        <f t="array" aca="1" ref="BO70" ca="1">IF(ROW(BO69)&gt;(COUNTA($BM$2:$BN$201)-COUNTIF($BM$2:$BN$201,"")),"",INDIRECT(TEXT(RIGHT(SMALL(IF($BM$2:$BN$501&lt;&gt;"",COLUMN($BM$2:$BN$501)*10001+ROW($BM$2:$BN$501)*100,999999),ROW(BO69)),4),"!R00!C00"),))</f>
        <v/>
      </c>
      <c r="BP70" s="18" t="str">
        <f t="array" aca="1" ref="BP70" ca="1">T(INDEX($BO:$BO,MIN(IF(COUNTIF(BP$1:BP69,$BO$2:$BO$201),4^8,ROW($BO$2:$BO$201)))))</f>
        <v/>
      </c>
    </row>
    <row r="71" spans="1:68">
      <c r="A71" s="344" t="str">
        <f>IF(AND(地價差額試算!A85="",$E71&lt;&gt;""),A70,IF(AND(地價差額試算!A85&lt;&gt;"",$E71&lt;&gt;""),地價差額試算!A85,""))</f>
        <v/>
      </c>
      <c r="B71" s="344" t="str">
        <f>IF(AND(地價差額試算!B85="",$E71&lt;&gt;""),B70,IF(AND(地價差額試算!B85&lt;&gt;"",$E71&lt;&gt;""),地價差額試算!B85,""))</f>
        <v/>
      </c>
      <c r="C71" s="344" t="str">
        <f>IF(AND(地價差額試算!C85="",$E71&lt;&gt;""),C70,IF(AND(地價差額試算!C85&lt;&gt;"",$E71&lt;&gt;""),地價差額試算!C85,""))</f>
        <v/>
      </c>
      <c r="D71" s="344" t="str">
        <f>IF(地價差額試算!D85&lt;&gt;"",地價差額試算!D85,"")</f>
        <v/>
      </c>
      <c r="E71" s="344" t="str">
        <f>IF(地價差額試算!E85&lt;&gt;"",地價差額試算!E85,"")</f>
        <v/>
      </c>
      <c r="F71" s="344" t="str">
        <f>IF(地價差額試算!F85&lt;&gt;"",地價差額試算!F85,"")</f>
        <v/>
      </c>
      <c r="G71" s="344" t="str">
        <f>IF(地價差額試算!G85&lt;&gt;"",地價差額試算!G85,"")</f>
        <v/>
      </c>
      <c r="H71" s="344" t="str">
        <f t="shared" si="142"/>
        <v/>
      </c>
      <c r="I71" s="344" t="str">
        <f t="shared" si="136"/>
        <v/>
      </c>
      <c r="J71" s="344" t="str">
        <f t="shared" si="137"/>
        <v/>
      </c>
      <c r="K71" s="17"/>
      <c r="L71" s="344" t="str">
        <f t="array" ref="L71">IFERROR(INDEX($A$1:$A$200,SMALL(IF($A$2:$A$201&lt;&gt;"",ROW($A$2:$A$201),9999),ROW(L70)),COLUMN(A:A)),"")</f>
        <v/>
      </c>
      <c r="M71" s="344" t="str">
        <f t="array" ref="M71">IFERROR(INDEX($E$1:$E$200,SMALL(IF($E$2:$E$201&lt;&gt;"",ROW($E$2:$E$201),9999),ROW(M70)),COLUMN(A:A)),"")</f>
        <v/>
      </c>
      <c r="N71" s="344" t="str">
        <f t="array" ref="N71">IFERROR(INDEX($F$1:$F$200,SMALL(IF($F$2:$F$201&lt;&gt;"",ROW($F$2:$F$201),9999),ROW(N70)),COLUMN(A:A)),"")</f>
        <v/>
      </c>
      <c r="O71" s="344" t="str">
        <f t="array" ref="O71">IFERROR(INDEX($G$1:$G$200,SMALL(IF($G$2:$G$201&lt;&gt;"",ROW($G$2:$G$201),9999),ROW(O70)),COLUMN(A:A)),"")</f>
        <v/>
      </c>
      <c r="P71" s="17"/>
      <c r="Q71" s="344" t="str">
        <f t="array" ref="Q71:R71">IFERROR((INDEX(L$1:O$201,SMALL(IF(MATCH($L$2:$L$201&amp;$O$2:$O$201,$L$2:$L$201&amp;$O$2:$O$201, )=ROW($L$1:$O$200),ROW($L$2:$O$201),4^8),ROW(A70)),{1,4})&amp;""),"")</f>
        <v/>
      </c>
      <c r="R71" s="344" t="str">
        <v/>
      </c>
      <c r="S71" s="17"/>
      <c r="T71" s="17" t="str">
        <f t="array" ref="T71">T(INDEX(Q:Q,MIN(IF(COUNTIF(T$1:T70,$Q$2:$Q$201),4^8,ROW($Q$2:$Q$201)))))</f>
        <v/>
      </c>
      <c r="U71" s="17" t="str">
        <f t="shared" ref="U71:AD71" ca="1" si="152">IFERROR(OFFSET($R$1,SUMPRODUCT(SMALL(($Q$2:$Q$201=U$1)*ROW($Q$2:$Q$201),ROW(66:66)+COUNTA($Q$2:$Q$201)-SUM(1*($Q$2:$Q$201=U$1))))-1,),"")</f>
        <v/>
      </c>
      <c r="V71" s="17" t="str">
        <f t="shared" ca="1" si="152"/>
        <v/>
      </c>
      <c r="W71" s="17" t="str">
        <f t="shared" ca="1" si="152"/>
        <v/>
      </c>
      <c r="X71" s="17" t="str">
        <f t="shared" ca="1" si="152"/>
        <v/>
      </c>
      <c r="Y71" s="17" t="str">
        <f t="shared" ca="1" si="152"/>
        <v/>
      </c>
      <c r="Z71" s="17" t="str">
        <f t="shared" ca="1" si="152"/>
        <v/>
      </c>
      <c r="AA71" s="17" t="str">
        <f t="shared" ca="1" si="152"/>
        <v/>
      </c>
      <c r="AB71" s="17" t="str">
        <f t="shared" ca="1" si="152"/>
        <v/>
      </c>
      <c r="AC71" s="17" t="str">
        <f t="shared" ca="1" si="152"/>
        <v/>
      </c>
      <c r="AD71" s="17" t="str">
        <f t="shared" ca="1" si="152"/>
        <v/>
      </c>
      <c r="AE71" s="17"/>
      <c r="AF71" s="344" t="str">
        <f>IF(AND(地價差額試算!K85="",$AJ71&lt;&gt;""),AF70,IF(AND(地價差額試算!K85&lt;&gt;"",$AJ71&lt;&gt;""),地價差額試算!K85,""))</f>
        <v/>
      </c>
      <c r="AG71" s="344" t="str">
        <f>IF(AND(地價差額試算!L85="",$AJ71&lt;&gt;""),AG70,IF(AND(地價差額試算!L85&lt;&gt;"",$AJ71&lt;&gt;""),地價差額試算!L85,""))</f>
        <v/>
      </c>
      <c r="AH71" s="344" t="str">
        <f>IF(AND(地價差額試算!M85="",$AJ71&lt;&gt;""),AH70,IF(AND(地價差額試算!M85&lt;&gt;"",$AJ71&lt;&gt;""),地價差額試算!M85,""))</f>
        <v/>
      </c>
      <c r="AI71" s="344" t="str">
        <f>IF(地價差額試算!N85&lt;&gt;"",地價差額試算!N85,"")</f>
        <v/>
      </c>
      <c r="AJ71" s="344" t="str">
        <f>IF(地價差額試算!O85&lt;&gt;"",地價差額試算!O85,"")</f>
        <v/>
      </c>
      <c r="AK71" s="344" t="str">
        <f>IF(地價差額試算!P85&lt;&gt;"",地價差額試算!P85,"")</f>
        <v/>
      </c>
      <c r="AL71" s="344" t="str">
        <f>IF(地價差額試算!Q85&lt;&gt;"",地價差額試算!Q85,"")</f>
        <v/>
      </c>
      <c r="AM71" s="344" t="str">
        <f t="shared" si="144"/>
        <v/>
      </c>
      <c r="AN71" s="344" t="str">
        <f t="shared" si="139"/>
        <v/>
      </c>
      <c r="AO71" s="344" t="str">
        <f t="shared" si="140"/>
        <v/>
      </c>
      <c r="AP71" s="17"/>
      <c r="AQ71" s="344" t="str">
        <f t="array" ref="AQ71">IFERROR(INDEX($AF$1:$AF$200,SMALL(IF($AF$2:$AF$201&lt;&gt;"",ROW($AF$2:$AF$201),9999),ROW(AQ70)),COLUMN(A:A)),"")</f>
        <v/>
      </c>
      <c r="AR71" s="344" t="str">
        <f t="array" ref="AR71">IFERROR(INDEX($AJ$1:$AJ$200,SMALL(IF($AJ$2:$AJ$201&lt;&gt;"",ROW($AJ$2:$AJ$201),9999),ROW(AQ70)),COLUMN(A:A)),"")</f>
        <v/>
      </c>
      <c r="AS71" s="344" t="str">
        <f t="array" ref="AS71">IFERROR(INDEX($AK$1:$AK$200,SMALL(IF($AK$2:$AK$201&lt;&gt;"",ROW($AK$2:$AK$201),9999),ROW(AS70)),COLUMN(A:A)),"")</f>
        <v/>
      </c>
      <c r="AT71" s="344" t="str">
        <f t="array" ref="AT71">IFERROR(INDEX($AL$1:$AL$200,SMALL(IF($AL$2:$AL$201&lt;&gt;"",ROW($AL$2:$AL$201),9999),ROW(AT70)),COLUMN(A:A)),"")</f>
        <v/>
      </c>
      <c r="AU71" s="17"/>
      <c r="AV71" s="344" t="str">
        <f t="array" ref="AV71:AW71">IFERROR((INDEX(AQ$1:AT$201,SMALL(IF(MATCH($AQ$2:$AQ$201&amp;$AT$2:$AT$201,$AQ$2:$AQ$201&amp;$AT$2:$AT$201, )=ROW($AQ$1:$AT$200),ROW($AQ$2:$AT$201),4^8),ROW(AV70)),{1,4})&amp;""),"")</f>
        <v/>
      </c>
      <c r="AW71" s="344" t="str">
        <v/>
      </c>
      <c r="AX71" s="17"/>
      <c r="AY71" s="17" t="str">
        <f t="array" ref="AY71">T(INDEX(AV:AV,MIN(IF(COUNTIF(AY$1:AY70,$AV$2:$AV$201),4^8,ROW($AV$2:$AV$201)))))</f>
        <v/>
      </c>
      <c r="AZ71" s="17" t="str">
        <f t="shared" ref="AZ71:BI71" ca="1" si="153">IFERROR(OFFSET($AW$1,SUMPRODUCT(SMALL(($AV$2:$AV$201=AZ$1)*ROW($AV$2:$AV$201),ROW(66:66)+COUNTA($AV$2:$AV$201)-SUM(1*($AV$2:$AV$201=AZ$1))))-1,),"")</f>
        <v/>
      </c>
      <c r="BA71" s="17" t="str">
        <f t="shared" ca="1" si="153"/>
        <v/>
      </c>
      <c r="BB71" s="17" t="str">
        <f t="shared" ca="1" si="153"/>
        <v/>
      </c>
      <c r="BC71" s="17" t="str">
        <f t="shared" ca="1" si="153"/>
        <v/>
      </c>
      <c r="BD71" s="17" t="str">
        <f t="shared" ca="1" si="153"/>
        <v/>
      </c>
      <c r="BE71" s="17" t="str">
        <f t="shared" ca="1" si="153"/>
        <v/>
      </c>
      <c r="BF71" s="17" t="str">
        <f t="shared" ca="1" si="153"/>
        <v/>
      </c>
      <c r="BG71" s="17" t="str">
        <f t="shared" ca="1" si="153"/>
        <v/>
      </c>
      <c r="BH71" s="17" t="str">
        <f t="shared" ca="1" si="153"/>
        <v/>
      </c>
      <c r="BI71" s="17" t="str">
        <f t="shared" ca="1" si="153"/>
        <v/>
      </c>
      <c r="BJ71" s="17"/>
      <c r="BK71" s="18" t="str">
        <f t="array" ref="BK71">IFERROR(INDEX($E$1:$E$200,SMALL(IF($E$2:$E$201&lt;&gt;"",ROW($E$2:$E$201),9999),ROW($A70)),COLUMN(A:A)),"")</f>
        <v/>
      </c>
      <c r="BL71" s="18" t="str">
        <f t="array" ref="BL71">IFERROR(INDEX($AJ$1:$AJ$200,SMALL(IF($AJ$2:$AJ$201&lt;&gt;"",ROW($AJ$2:$AJ$201),9999),ROW(A70)),COLUMN(A:A)),"")</f>
        <v/>
      </c>
      <c r="BM71" s="18" t="str">
        <f t="array" ref="BM71">T(INDEX($BK:$BK,MIN(IF(COUNTIF(BM$1:BM70,$BK$2:$BK$201),4^8,ROW($BK$2:$BK$201)))))</f>
        <v/>
      </c>
      <c r="BN71" s="18" t="str">
        <f t="array" ref="BN71">T(INDEX($BL:$BL,MIN(IF(COUNTIF(BN$1:BN70,$BL$2:$BL$201),4^8,ROW($BL$2:$BL$201)))))</f>
        <v/>
      </c>
      <c r="BO71" s="18" t="str">
        <f t="array" aca="1" ref="BO71" ca="1">IF(ROW(BO70)&gt;(COUNTA($BM$2:$BN$201)-COUNTIF($BM$2:$BN$201,"")),"",INDIRECT(TEXT(RIGHT(SMALL(IF($BM$2:$BN$501&lt;&gt;"",COLUMN($BM$2:$BN$501)*10001+ROW($BM$2:$BN$501)*100,999999),ROW(BO70)),4),"!R00!C00"),))</f>
        <v/>
      </c>
      <c r="BP71" s="18" t="str">
        <f t="array" aca="1" ref="BP71" ca="1">T(INDEX($BO:$BO,MIN(IF(COUNTIF(BP$1:BP70,$BO$2:$BO$201),4^8,ROW($BO$2:$BO$201)))))</f>
        <v/>
      </c>
    </row>
    <row r="72" spans="1:68">
      <c r="A72" s="344" t="str">
        <f>IF(AND(地價差額試算!A86="",$E72&lt;&gt;""),A71,IF(AND(地價差額試算!A86&lt;&gt;"",$E72&lt;&gt;""),地價差額試算!A86,""))</f>
        <v/>
      </c>
      <c r="B72" s="344" t="str">
        <f>IF(AND(地價差額試算!B86="",$E72&lt;&gt;""),B71,IF(AND(地價差額試算!B86&lt;&gt;"",$E72&lt;&gt;""),地價差額試算!B86,""))</f>
        <v/>
      </c>
      <c r="C72" s="344" t="str">
        <f>IF(AND(地價差額試算!C86="",$E72&lt;&gt;""),C71,IF(AND(地價差額試算!C86&lt;&gt;"",$E72&lt;&gt;""),地價差額試算!C86,""))</f>
        <v/>
      </c>
      <c r="D72" s="344" t="str">
        <f>IF(地價差額試算!D86&lt;&gt;"",地價差額試算!D86,"")</f>
        <v/>
      </c>
      <c r="E72" s="344" t="str">
        <f>IF(地價差額試算!E86&lt;&gt;"",地價差額試算!E86,"")</f>
        <v/>
      </c>
      <c r="F72" s="344" t="str">
        <f>IF(地價差額試算!F86&lt;&gt;"",地價差額試算!F86,"")</f>
        <v/>
      </c>
      <c r="G72" s="344" t="str">
        <f>IF(地價差額試算!G86&lt;&gt;"",地價差額試算!G86,"")</f>
        <v/>
      </c>
      <c r="H72" s="344" t="str">
        <f t="shared" si="142"/>
        <v/>
      </c>
      <c r="I72" s="344" t="str">
        <f t="shared" si="136"/>
        <v/>
      </c>
      <c r="J72" s="344" t="str">
        <f t="shared" si="137"/>
        <v/>
      </c>
      <c r="K72" s="17"/>
      <c r="L72" s="344" t="str">
        <f t="array" ref="L72">IFERROR(INDEX($A$1:$A$200,SMALL(IF($A$2:$A$201&lt;&gt;"",ROW($A$2:$A$201),9999),ROW(L71)),COLUMN(A:A)),"")</f>
        <v/>
      </c>
      <c r="M72" s="344" t="str">
        <f t="array" ref="M72">IFERROR(INDEX($E$1:$E$200,SMALL(IF($E$2:$E$201&lt;&gt;"",ROW($E$2:$E$201),9999),ROW(M71)),COLUMN(A:A)),"")</f>
        <v/>
      </c>
      <c r="N72" s="344" t="str">
        <f t="array" ref="N72">IFERROR(INDEX($F$1:$F$200,SMALL(IF($F$2:$F$201&lt;&gt;"",ROW($F$2:$F$201),9999),ROW(N71)),COLUMN(A:A)),"")</f>
        <v/>
      </c>
      <c r="O72" s="344" t="str">
        <f t="array" ref="O72">IFERROR(INDEX($G$1:$G$200,SMALL(IF($G$2:$G$201&lt;&gt;"",ROW($G$2:$G$201),9999),ROW(O71)),COLUMN(A:A)),"")</f>
        <v/>
      </c>
      <c r="P72" s="17"/>
      <c r="Q72" s="344" t="str">
        <f t="array" ref="Q72:R72">IFERROR((INDEX(L$1:O$201,SMALL(IF(MATCH($L$2:$L$201&amp;$O$2:$O$201,$L$2:$L$201&amp;$O$2:$O$201, )=ROW($L$1:$O$200),ROW($L$2:$O$201),4^8),ROW(A71)),{1,4})&amp;""),"")</f>
        <v/>
      </c>
      <c r="R72" s="344" t="str">
        <v/>
      </c>
      <c r="S72" s="17"/>
      <c r="T72" s="17" t="str">
        <f t="array" ref="T72">T(INDEX(Q:Q,MIN(IF(COUNTIF(T$1:T71,$Q$2:$Q$201),4^8,ROW($Q$2:$Q$201)))))</f>
        <v/>
      </c>
      <c r="U72" s="17" t="str">
        <f t="shared" ref="U72:AD72" ca="1" si="154">IFERROR(OFFSET($R$1,SUMPRODUCT(SMALL(($Q$2:$Q$201=U$1)*ROW($Q$2:$Q$201),ROW(67:67)+COUNTA($Q$2:$Q$201)-SUM(1*($Q$2:$Q$201=U$1))))-1,),"")</f>
        <v/>
      </c>
      <c r="V72" s="17" t="str">
        <f t="shared" ca="1" si="154"/>
        <v/>
      </c>
      <c r="W72" s="17" t="str">
        <f t="shared" ca="1" si="154"/>
        <v/>
      </c>
      <c r="X72" s="17" t="str">
        <f t="shared" ca="1" si="154"/>
        <v/>
      </c>
      <c r="Y72" s="17" t="str">
        <f t="shared" ca="1" si="154"/>
        <v/>
      </c>
      <c r="Z72" s="17" t="str">
        <f t="shared" ca="1" si="154"/>
        <v/>
      </c>
      <c r="AA72" s="17" t="str">
        <f t="shared" ca="1" si="154"/>
        <v/>
      </c>
      <c r="AB72" s="17" t="str">
        <f t="shared" ca="1" si="154"/>
        <v/>
      </c>
      <c r="AC72" s="17" t="str">
        <f t="shared" ca="1" si="154"/>
        <v/>
      </c>
      <c r="AD72" s="17" t="str">
        <f t="shared" ca="1" si="154"/>
        <v/>
      </c>
      <c r="AE72" s="17"/>
      <c r="AF72" s="344" t="str">
        <f>IF(AND(地價差額試算!K86="",$AJ72&lt;&gt;""),AF71,IF(AND(地價差額試算!K86&lt;&gt;"",$AJ72&lt;&gt;""),地價差額試算!K86,""))</f>
        <v/>
      </c>
      <c r="AG72" s="344" t="str">
        <f>IF(AND(地價差額試算!L86="",$AJ72&lt;&gt;""),AG71,IF(AND(地價差額試算!L86&lt;&gt;"",$AJ72&lt;&gt;""),地價差額試算!L86,""))</f>
        <v/>
      </c>
      <c r="AH72" s="344" t="str">
        <f>IF(AND(地價差額試算!M86="",$AJ72&lt;&gt;""),AH71,IF(AND(地價差額試算!M86&lt;&gt;"",$AJ72&lt;&gt;""),地價差額試算!M86,""))</f>
        <v/>
      </c>
      <c r="AI72" s="344" t="str">
        <f>IF(地價差額試算!N86&lt;&gt;"",地價差額試算!N86,"")</f>
        <v/>
      </c>
      <c r="AJ72" s="344" t="str">
        <f>IF(地價差額試算!O86&lt;&gt;"",地價差額試算!O86,"")</f>
        <v/>
      </c>
      <c r="AK72" s="344" t="str">
        <f>IF(地價差額試算!P86&lt;&gt;"",地價差額試算!P86,"")</f>
        <v/>
      </c>
      <c r="AL72" s="344" t="str">
        <f>IF(地價差額試算!Q86&lt;&gt;"",地價差額試算!Q86,"")</f>
        <v/>
      </c>
      <c r="AM72" s="344" t="str">
        <f t="shared" si="144"/>
        <v/>
      </c>
      <c r="AN72" s="344" t="str">
        <f t="shared" si="139"/>
        <v/>
      </c>
      <c r="AO72" s="344" t="str">
        <f t="shared" si="140"/>
        <v/>
      </c>
      <c r="AP72" s="17"/>
      <c r="AQ72" s="344" t="str">
        <f t="array" ref="AQ72">IFERROR(INDEX($AF$1:$AF$200,SMALL(IF($AF$2:$AF$201&lt;&gt;"",ROW($AF$2:$AF$201),9999),ROW(AQ71)),COLUMN(A:A)),"")</f>
        <v/>
      </c>
      <c r="AR72" s="344" t="str">
        <f t="array" ref="AR72">IFERROR(INDEX($AJ$1:$AJ$200,SMALL(IF($AJ$2:$AJ$201&lt;&gt;"",ROW($AJ$2:$AJ$201),9999),ROW(AQ71)),COLUMN(A:A)),"")</f>
        <v/>
      </c>
      <c r="AS72" s="344" t="str">
        <f t="array" ref="AS72">IFERROR(INDEX($AK$1:$AK$200,SMALL(IF($AK$2:$AK$201&lt;&gt;"",ROW($AK$2:$AK$201),9999),ROW(AS71)),COLUMN(A:A)),"")</f>
        <v/>
      </c>
      <c r="AT72" s="344" t="str">
        <f t="array" ref="AT72">IFERROR(INDEX($AL$1:$AL$200,SMALL(IF($AL$2:$AL$201&lt;&gt;"",ROW($AL$2:$AL$201),9999),ROW(AT71)),COLUMN(A:A)),"")</f>
        <v/>
      </c>
      <c r="AU72" s="17"/>
      <c r="AV72" s="344" t="str">
        <f t="array" ref="AV72:AW72">IFERROR((INDEX(AQ$1:AT$201,SMALL(IF(MATCH($AQ$2:$AQ$201&amp;$AT$2:$AT$201,$AQ$2:$AQ$201&amp;$AT$2:$AT$201, )=ROW($AQ$1:$AT$200),ROW($AQ$2:$AT$201),4^8),ROW(AV71)),{1,4})&amp;""),"")</f>
        <v/>
      </c>
      <c r="AW72" s="344" t="str">
        <v/>
      </c>
      <c r="AX72" s="17"/>
      <c r="AY72" s="17" t="str">
        <f t="array" ref="AY72">T(INDEX(AV:AV,MIN(IF(COUNTIF(AY$1:AY71,$AV$2:$AV$201),4^8,ROW($AV$2:$AV$201)))))</f>
        <v/>
      </c>
      <c r="AZ72" s="17" t="str">
        <f t="shared" ref="AZ72:BI72" ca="1" si="155">IFERROR(OFFSET($AW$1,SUMPRODUCT(SMALL(($AV$2:$AV$201=AZ$1)*ROW($AV$2:$AV$201),ROW(67:67)+COUNTA($AV$2:$AV$201)-SUM(1*($AV$2:$AV$201=AZ$1))))-1,),"")</f>
        <v/>
      </c>
      <c r="BA72" s="17" t="str">
        <f t="shared" ca="1" si="155"/>
        <v/>
      </c>
      <c r="BB72" s="17" t="str">
        <f t="shared" ca="1" si="155"/>
        <v/>
      </c>
      <c r="BC72" s="17" t="str">
        <f t="shared" ca="1" si="155"/>
        <v/>
      </c>
      <c r="BD72" s="17" t="str">
        <f t="shared" ca="1" si="155"/>
        <v/>
      </c>
      <c r="BE72" s="17" t="str">
        <f t="shared" ca="1" si="155"/>
        <v/>
      </c>
      <c r="BF72" s="17" t="str">
        <f t="shared" ca="1" si="155"/>
        <v/>
      </c>
      <c r="BG72" s="17" t="str">
        <f t="shared" ca="1" si="155"/>
        <v/>
      </c>
      <c r="BH72" s="17" t="str">
        <f t="shared" ca="1" si="155"/>
        <v/>
      </c>
      <c r="BI72" s="17" t="str">
        <f t="shared" ca="1" si="155"/>
        <v/>
      </c>
      <c r="BJ72" s="17"/>
      <c r="BK72" s="18" t="str">
        <f t="array" ref="BK72">IFERROR(INDEX($E$1:$E$200,SMALL(IF($E$2:$E$201&lt;&gt;"",ROW($E$2:$E$201),9999),ROW($A71)),COLUMN(A:A)),"")</f>
        <v/>
      </c>
      <c r="BL72" s="18" t="str">
        <f t="array" ref="BL72">IFERROR(INDEX($AJ$1:$AJ$200,SMALL(IF($AJ$2:$AJ$201&lt;&gt;"",ROW($AJ$2:$AJ$201),9999),ROW(A71)),COLUMN(A:A)),"")</f>
        <v/>
      </c>
      <c r="BM72" s="18" t="str">
        <f t="array" ref="BM72">T(INDEX($BK:$BK,MIN(IF(COUNTIF(BM$1:BM71,$BK$2:$BK$201),4^8,ROW($BK$2:$BK$201)))))</f>
        <v/>
      </c>
      <c r="BN72" s="18" t="str">
        <f t="array" ref="BN72">T(INDEX($BL:$BL,MIN(IF(COUNTIF(BN$1:BN71,$BL$2:$BL$201),4^8,ROW($BL$2:$BL$201)))))</f>
        <v/>
      </c>
      <c r="BO72" s="18" t="str">
        <f t="array" aca="1" ref="BO72" ca="1">IF(ROW(BO71)&gt;(COUNTA($BM$2:$BN$201)-COUNTIF($BM$2:$BN$201,"")),"",INDIRECT(TEXT(RIGHT(SMALL(IF($BM$2:$BN$501&lt;&gt;"",COLUMN($BM$2:$BN$501)*10001+ROW($BM$2:$BN$501)*100,999999),ROW(BO71)),4),"!R00!C00"),))</f>
        <v/>
      </c>
      <c r="BP72" s="18" t="str">
        <f t="array" aca="1" ref="BP72" ca="1">T(INDEX($BO:$BO,MIN(IF(COUNTIF(BP$1:BP71,$BO$2:$BO$201),4^8,ROW($BO$2:$BO$201)))))</f>
        <v/>
      </c>
    </row>
    <row r="73" spans="1:68">
      <c r="A73" s="344" t="str">
        <f>IF(AND(地價差額試算!A87="",$E73&lt;&gt;""),A72,IF(AND(地價差額試算!A87&lt;&gt;"",$E73&lt;&gt;""),地價差額試算!A87,""))</f>
        <v/>
      </c>
      <c r="B73" s="344" t="str">
        <f>IF(AND(地價差額試算!B87="",$E73&lt;&gt;""),B72,IF(AND(地價差額試算!B87&lt;&gt;"",$E73&lt;&gt;""),地價差額試算!B87,""))</f>
        <v/>
      </c>
      <c r="C73" s="344" t="str">
        <f>IF(AND(地價差額試算!C87="",$E73&lt;&gt;""),C72,IF(AND(地價差額試算!C87&lt;&gt;"",$E73&lt;&gt;""),地價差額試算!C87,""))</f>
        <v/>
      </c>
      <c r="D73" s="344" t="str">
        <f>IF(地價差額試算!D87&lt;&gt;"",地價差額試算!D87,"")</f>
        <v/>
      </c>
      <c r="E73" s="344" t="str">
        <f>IF(地價差額試算!E87&lt;&gt;"",地價差額試算!E87,"")</f>
        <v/>
      </c>
      <c r="F73" s="344" t="str">
        <f>IF(地價差額試算!F87&lt;&gt;"",地價差額試算!F87,"")</f>
        <v/>
      </c>
      <c r="G73" s="344" t="str">
        <f>IF(地價差額試算!G87&lt;&gt;"",地價差額試算!G87,"")</f>
        <v/>
      </c>
      <c r="H73" s="344" t="str">
        <f t="shared" si="142"/>
        <v/>
      </c>
      <c r="I73" s="344" t="str">
        <f t="shared" si="136"/>
        <v/>
      </c>
      <c r="J73" s="344" t="str">
        <f t="shared" si="137"/>
        <v/>
      </c>
      <c r="K73" s="17"/>
      <c r="L73" s="344" t="str">
        <f t="array" ref="L73">IFERROR(INDEX($A$1:$A$200,SMALL(IF($A$2:$A$201&lt;&gt;"",ROW($A$2:$A$201),9999),ROW(L72)),COLUMN(A:A)),"")</f>
        <v/>
      </c>
      <c r="M73" s="344" t="str">
        <f t="array" ref="M73">IFERROR(INDEX($E$1:$E$200,SMALL(IF($E$2:$E$201&lt;&gt;"",ROW($E$2:$E$201),9999),ROW(M72)),COLUMN(A:A)),"")</f>
        <v/>
      </c>
      <c r="N73" s="344" t="str">
        <f t="array" ref="N73">IFERROR(INDEX($F$1:$F$200,SMALL(IF($F$2:$F$201&lt;&gt;"",ROW($F$2:$F$201),9999),ROW(N72)),COLUMN(A:A)),"")</f>
        <v/>
      </c>
      <c r="O73" s="344" t="str">
        <f t="array" ref="O73">IFERROR(INDEX($G$1:$G$200,SMALL(IF($G$2:$G$201&lt;&gt;"",ROW($G$2:$G$201),9999),ROW(O72)),COLUMN(A:A)),"")</f>
        <v/>
      </c>
      <c r="P73" s="17"/>
      <c r="Q73" s="344" t="str">
        <f t="array" ref="Q73:R73">IFERROR((INDEX(L$1:O$201,SMALL(IF(MATCH($L$2:$L$201&amp;$O$2:$O$201,$L$2:$L$201&amp;$O$2:$O$201, )=ROW($L$1:$O$200),ROW($L$2:$O$201),4^8),ROW(A72)),{1,4})&amp;""),"")</f>
        <v/>
      </c>
      <c r="R73" s="344" t="str">
        <v/>
      </c>
      <c r="S73" s="17"/>
      <c r="T73" s="17" t="str">
        <f t="array" ref="T73">T(INDEX(Q:Q,MIN(IF(COUNTIF(T$1:T72,$Q$2:$Q$201),4^8,ROW($Q$2:$Q$201)))))</f>
        <v/>
      </c>
      <c r="U73" s="17" t="str">
        <f t="shared" ref="U73:AD73" ca="1" si="156">IFERROR(OFFSET($R$1,SUMPRODUCT(SMALL(($Q$2:$Q$201=U$1)*ROW($Q$2:$Q$201),ROW(68:68)+COUNTA($Q$2:$Q$201)-SUM(1*($Q$2:$Q$201=U$1))))-1,),"")</f>
        <v/>
      </c>
      <c r="V73" s="17" t="str">
        <f t="shared" ca="1" si="156"/>
        <v/>
      </c>
      <c r="W73" s="17" t="str">
        <f t="shared" ca="1" si="156"/>
        <v/>
      </c>
      <c r="X73" s="17" t="str">
        <f t="shared" ca="1" si="156"/>
        <v/>
      </c>
      <c r="Y73" s="17" t="str">
        <f t="shared" ca="1" si="156"/>
        <v/>
      </c>
      <c r="Z73" s="17" t="str">
        <f t="shared" ca="1" si="156"/>
        <v/>
      </c>
      <c r="AA73" s="17" t="str">
        <f t="shared" ca="1" si="156"/>
        <v/>
      </c>
      <c r="AB73" s="17" t="str">
        <f t="shared" ca="1" si="156"/>
        <v/>
      </c>
      <c r="AC73" s="17" t="str">
        <f t="shared" ca="1" si="156"/>
        <v/>
      </c>
      <c r="AD73" s="17" t="str">
        <f t="shared" ca="1" si="156"/>
        <v/>
      </c>
      <c r="AE73" s="17"/>
      <c r="AF73" s="344" t="str">
        <f>IF(AND(地價差額試算!K87="",$AJ73&lt;&gt;""),AF72,IF(AND(地價差額試算!K87&lt;&gt;"",$AJ73&lt;&gt;""),地價差額試算!K87,""))</f>
        <v/>
      </c>
      <c r="AG73" s="344" t="str">
        <f>IF(AND(地價差額試算!L87="",$AJ73&lt;&gt;""),AG72,IF(AND(地價差額試算!L87&lt;&gt;"",$AJ73&lt;&gt;""),地價差額試算!L87,""))</f>
        <v/>
      </c>
      <c r="AH73" s="344" t="str">
        <f>IF(AND(地價差額試算!M87="",$AJ73&lt;&gt;""),AH72,IF(AND(地價差額試算!M87&lt;&gt;"",$AJ73&lt;&gt;""),地價差額試算!M87,""))</f>
        <v/>
      </c>
      <c r="AI73" s="344" t="str">
        <f>IF(地價差額試算!N87&lt;&gt;"",地價差額試算!N87,"")</f>
        <v/>
      </c>
      <c r="AJ73" s="344" t="str">
        <f>IF(地價差額試算!O87&lt;&gt;"",地價差額試算!O87,"")</f>
        <v/>
      </c>
      <c r="AK73" s="344" t="str">
        <f>IF(地價差額試算!P87&lt;&gt;"",地價差額試算!P87,"")</f>
        <v/>
      </c>
      <c r="AL73" s="344" t="str">
        <f>IF(地價差額試算!Q87&lt;&gt;"",地價差額試算!Q87,"")</f>
        <v/>
      </c>
      <c r="AM73" s="344" t="str">
        <f t="shared" si="144"/>
        <v/>
      </c>
      <c r="AN73" s="344" t="str">
        <f t="shared" si="139"/>
        <v/>
      </c>
      <c r="AO73" s="344" t="str">
        <f t="shared" si="140"/>
        <v/>
      </c>
      <c r="AP73" s="17"/>
      <c r="AQ73" s="344" t="str">
        <f t="array" ref="AQ73">IFERROR(INDEX($AF$1:$AF$200,SMALL(IF($AF$2:$AF$201&lt;&gt;"",ROW($AF$2:$AF$201),9999),ROW(AQ72)),COLUMN(A:A)),"")</f>
        <v/>
      </c>
      <c r="AR73" s="344" t="str">
        <f t="array" ref="AR73">IFERROR(INDEX($AJ$1:$AJ$200,SMALL(IF($AJ$2:$AJ$201&lt;&gt;"",ROW($AJ$2:$AJ$201),9999),ROW(AQ72)),COLUMN(A:A)),"")</f>
        <v/>
      </c>
      <c r="AS73" s="344" t="str">
        <f t="array" ref="AS73">IFERROR(INDEX($AK$1:$AK$200,SMALL(IF($AK$2:$AK$201&lt;&gt;"",ROW($AK$2:$AK$201),9999),ROW(AS72)),COLUMN(A:A)),"")</f>
        <v/>
      </c>
      <c r="AT73" s="344" t="str">
        <f t="array" ref="AT73">IFERROR(INDEX($AL$1:$AL$200,SMALL(IF($AL$2:$AL$201&lt;&gt;"",ROW($AL$2:$AL$201),9999),ROW(AT72)),COLUMN(A:A)),"")</f>
        <v/>
      </c>
      <c r="AU73" s="17"/>
      <c r="AV73" s="344" t="str">
        <f t="array" ref="AV73:AW73">IFERROR((INDEX(AQ$1:AT$201,SMALL(IF(MATCH($AQ$2:$AQ$201&amp;$AT$2:$AT$201,$AQ$2:$AQ$201&amp;$AT$2:$AT$201, )=ROW($AQ$1:$AT$200),ROW($AQ$2:$AT$201),4^8),ROW(AV72)),{1,4})&amp;""),"")</f>
        <v/>
      </c>
      <c r="AW73" s="344" t="str">
        <v/>
      </c>
      <c r="AX73" s="17"/>
      <c r="AY73" s="17" t="str">
        <f t="array" ref="AY73">T(INDEX(AV:AV,MIN(IF(COUNTIF(AY$1:AY72,$AV$2:$AV$201),4^8,ROW($AV$2:$AV$201)))))</f>
        <v/>
      </c>
      <c r="AZ73" s="17" t="str">
        <f t="shared" ref="AZ73:BI73" ca="1" si="157">IFERROR(OFFSET($AW$1,SUMPRODUCT(SMALL(($AV$2:$AV$201=AZ$1)*ROW($AV$2:$AV$201),ROW(68:68)+COUNTA($AV$2:$AV$201)-SUM(1*($AV$2:$AV$201=AZ$1))))-1,),"")</f>
        <v/>
      </c>
      <c r="BA73" s="17" t="str">
        <f t="shared" ca="1" si="157"/>
        <v/>
      </c>
      <c r="BB73" s="17" t="str">
        <f t="shared" ca="1" si="157"/>
        <v/>
      </c>
      <c r="BC73" s="17" t="str">
        <f t="shared" ca="1" si="157"/>
        <v/>
      </c>
      <c r="BD73" s="17" t="str">
        <f t="shared" ca="1" si="157"/>
        <v/>
      </c>
      <c r="BE73" s="17" t="str">
        <f t="shared" ca="1" si="157"/>
        <v/>
      </c>
      <c r="BF73" s="17" t="str">
        <f t="shared" ca="1" si="157"/>
        <v/>
      </c>
      <c r="BG73" s="17" t="str">
        <f t="shared" ca="1" si="157"/>
        <v/>
      </c>
      <c r="BH73" s="17" t="str">
        <f t="shared" ca="1" si="157"/>
        <v/>
      </c>
      <c r="BI73" s="17" t="str">
        <f t="shared" ca="1" si="157"/>
        <v/>
      </c>
      <c r="BJ73" s="17"/>
      <c r="BK73" s="18" t="str">
        <f t="array" ref="BK73">IFERROR(INDEX($E$1:$E$200,SMALL(IF($E$2:$E$201&lt;&gt;"",ROW($E$2:$E$201),9999),ROW($A72)),COLUMN(A:A)),"")</f>
        <v/>
      </c>
      <c r="BL73" s="18" t="str">
        <f t="array" ref="BL73">IFERROR(INDEX($AJ$1:$AJ$200,SMALL(IF($AJ$2:$AJ$201&lt;&gt;"",ROW($AJ$2:$AJ$201),9999),ROW(A72)),COLUMN(A:A)),"")</f>
        <v/>
      </c>
      <c r="BM73" s="18" t="str">
        <f t="array" ref="BM73">T(INDEX($BK:$BK,MIN(IF(COUNTIF(BM$1:BM72,$BK$2:$BK$201),4^8,ROW($BK$2:$BK$201)))))</f>
        <v/>
      </c>
      <c r="BN73" s="18" t="str">
        <f t="array" ref="BN73">T(INDEX($BL:$BL,MIN(IF(COUNTIF(BN$1:BN72,$BL$2:$BL$201),4^8,ROW($BL$2:$BL$201)))))</f>
        <v/>
      </c>
      <c r="BO73" s="18" t="str">
        <f t="array" aca="1" ref="BO73" ca="1">IF(ROW(BO72)&gt;(COUNTA($BM$2:$BN$201)-COUNTIF($BM$2:$BN$201,"")),"",INDIRECT(TEXT(RIGHT(SMALL(IF($BM$2:$BN$501&lt;&gt;"",COLUMN($BM$2:$BN$501)*10001+ROW($BM$2:$BN$501)*100,999999),ROW(BO72)),4),"!R00!C00"),))</f>
        <v/>
      </c>
      <c r="BP73" s="18" t="str">
        <f t="array" aca="1" ref="BP73" ca="1">T(INDEX($BO:$BO,MIN(IF(COUNTIF(BP$1:BP72,$BO$2:$BO$201),4^8,ROW($BO$2:$BO$201)))))</f>
        <v/>
      </c>
    </row>
    <row r="74" spans="1:68">
      <c r="A74" s="344" t="str">
        <f>IF(AND(地價差額試算!A88="",$E74&lt;&gt;""),A73,IF(AND(地價差額試算!A88&lt;&gt;"",$E74&lt;&gt;""),地價差額試算!A88,""))</f>
        <v/>
      </c>
      <c r="B74" s="344" t="str">
        <f>IF(AND(地價差額試算!B88="",$E74&lt;&gt;""),B73,IF(AND(地價差額試算!B88&lt;&gt;"",$E74&lt;&gt;""),地價差額試算!B88,""))</f>
        <v/>
      </c>
      <c r="C74" s="344" t="str">
        <f>IF(AND(地價差額試算!C88="",$E74&lt;&gt;""),C73,IF(AND(地價差額試算!C88&lt;&gt;"",$E74&lt;&gt;""),地價差額試算!C88,""))</f>
        <v/>
      </c>
      <c r="D74" s="344" t="str">
        <f>IF(地價差額試算!D88&lt;&gt;"",地價差額試算!D88,"")</f>
        <v/>
      </c>
      <c r="E74" s="344" t="str">
        <f>IF(地價差額試算!E88&lt;&gt;"",地價差額試算!E88,"")</f>
        <v/>
      </c>
      <c r="F74" s="344" t="str">
        <f>IF(地價差額試算!F88&lt;&gt;"",地價差額試算!F88,"")</f>
        <v/>
      </c>
      <c r="G74" s="344" t="str">
        <f>IF(地價差額試算!G88&lt;&gt;"",地價差額試算!G88,"")</f>
        <v/>
      </c>
      <c r="H74" s="344" t="str">
        <f t="shared" si="142"/>
        <v/>
      </c>
      <c r="I74" s="344" t="str">
        <f t="shared" si="136"/>
        <v/>
      </c>
      <c r="J74" s="344" t="str">
        <f t="shared" si="137"/>
        <v/>
      </c>
      <c r="K74" s="17"/>
      <c r="L74" s="344" t="str">
        <f t="array" ref="L74">IFERROR(INDEX($A$1:$A$200,SMALL(IF($A$2:$A$201&lt;&gt;"",ROW($A$2:$A$201),9999),ROW(L73)),COLUMN(A:A)),"")</f>
        <v/>
      </c>
      <c r="M74" s="344" t="str">
        <f t="array" ref="M74">IFERROR(INDEX($E$1:$E$200,SMALL(IF($E$2:$E$201&lt;&gt;"",ROW($E$2:$E$201),9999),ROW(M73)),COLUMN(A:A)),"")</f>
        <v/>
      </c>
      <c r="N74" s="344" t="str">
        <f t="array" ref="N74">IFERROR(INDEX($F$1:$F$200,SMALL(IF($F$2:$F$201&lt;&gt;"",ROW($F$2:$F$201),9999),ROW(N73)),COLUMN(A:A)),"")</f>
        <v/>
      </c>
      <c r="O74" s="344" t="str">
        <f t="array" ref="O74">IFERROR(INDEX($G$1:$G$200,SMALL(IF($G$2:$G$201&lt;&gt;"",ROW($G$2:$G$201),9999),ROW(O73)),COLUMN(A:A)),"")</f>
        <v/>
      </c>
      <c r="P74" s="17"/>
      <c r="Q74" s="344" t="str">
        <f t="array" ref="Q74:R74">IFERROR((INDEX(L$1:O$201,SMALL(IF(MATCH($L$2:$L$201&amp;$O$2:$O$201,$L$2:$L$201&amp;$O$2:$O$201, )=ROW($L$1:$O$200),ROW($L$2:$O$201),4^8),ROW(A73)),{1,4})&amp;""),"")</f>
        <v/>
      </c>
      <c r="R74" s="344" t="str">
        <v/>
      </c>
      <c r="S74" s="17"/>
      <c r="T74" s="17" t="str">
        <f t="array" ref="T74">T(INDEX(Q:Q,MIN(IF(COUNTIF(T$1:T73,$Q$2:$Q$201),4^8,ROW($Q$2:$Q$201)))))</f>
        <v/>
      </c>
      <c r="U74" s="17" t="str">
        <f t="shared" ref="U74:AD74" ca="1" si="158">IFERROR(OFFSET($R$1,SUMPRODUCT(SMALL(($Q$2:$Q$201=U$1)*ROW($Q$2:$Q$201),ROW(69:69)+COUNTA($Q$2:$Q$201)-SUM(1*($Q$2:$Q$201=U$1))))-1,),"")</f>
        <v/>
      </c>
      <c r="V74" s="17" t="str">
        <f t="shared" ca="1" si="158"/>
        <v/>
      </c>
      <c r="W74" s="17" t="str">
        <f t="shared" ca="1" si="158"/>
        <v/>
      </c>
      <c r="X74" s="17" t="str">
        <f t="shared" ca="1" si="158"/>
        <v/>
      </c>
      <c r="Y74" s="17" t="str">
        <f t="shared" ca="1" si="158"/>
        <v/>
      </c>
      <c r="Z74" s="17" t="str">
        <f t="shared" ca="1" si="158"/>
        <v/>
      </c>
      <c r="AA74" s="17" t="str">
        <f t="shared" ca="1" si="158"/>
        <v/>
      </c>
      <c r="AB74" s="17" t="str">
        <f t="shared" ca="1" si="158"/>
        <v/>
      </c>
      <c r="AC74" s="17" t="str">
        <f t="shared" ca="1" si="158"/>
        <v/>
      </c>
      <c r="AD74" s="17" t="str">
        <f t="shared" ca="1" si="158"/>
        <v/>
      </c>
      <c r="AE74" s="17"/>
      <c r="AF74" s="344" t="str">
        <f>IF(AND(地價差額試算!K88="",$AJ74&lt;&gt;""),AF73,IF(AND(地價差額試算!K88&lt;&gt;"",$AJ74&lt;&gt;""),地價差額試算!K88,""))</f>
        <v/>
      </c>
      <c r="AG74" s="344" t="str">
        <f>IF(AND(地價差額試算!L88="",$AJ74&lt;&gt;""),AG73,IF(AND(地價差額試算!L88&lt;&gt;"",$AJ74&lt;&gt;""),地價差額試算!L88,""))</f>
        <v/>
      </c>
      <c r="AH74" s="344" t="str">
        <f>IF(AND(地價差額試算!M88="",$AJ74&lt;&gt;""),AH73,IF(AND(地價差額試算!M88&lt;&gt;"",$AJ74&lt;&gt;""),地價差額試算!M88,""))</f>
        <v/>
      </c>
      <c r="AI74" s="344" t="str">
        <f>IF(地價差額試算!N88&lt;&gt;"",地價差額試算!N88,"")</f>
        <v/>
      </c>
      <c r="AJ74" s="344" t="str">
        <f>IF(地價差額試算!O88&lt;&gt;"",地價差額試算!O88,"")</f>
        <v/>
      </c>
      <c r="AK74" s="344" t="str">
        <f>IF(地價差額試算!P88&lt;&gt;"",地價差額試算!P88,"")</f>
        <v/>
      </c>
      <c r="AL74" s="344" t="str">
        <f>IF(地價差額試算!Q88&lt;&gt;"",地價差額試算!Q88,"")</f>
        <v/>
      </c>
      <c r="AM74" s="344" t="str">
        <f t="shared" si="144"/>
        <v/>
      </c>
      <c r="AN74" s="344" t="str">
        <f t="shared" si="139"/>
        <v/>
      </c>
      <c r="AO74" s="344" t="str">
        <f t="shared" si="140"/>
        <v/>
      </c>
      <c r="AP74" s="17"/>
      <c r="AQ74" s="344" t="str">
        <f t="array" ref="AQ74">IFERROR(INDEX($AF$1:$AF$200,SMALL(IF($AF$2:$AF$201&lt;&gt;"",ROW($AF$2:$AF$201),9999),ROW(AQ73)),COLUMN(A:A)),"")</f>
        <v/>
      </c>
      <c r="AR74" s="344" t="str">
        <f t="array" ref="AR74">IFERROR(INDEX($AJ$1:$AJ$200,SMALL(IF($AJ$2:$AJ$201&lt;&gt;"",ROW($AJ$2:$AJ$201),9999),ROW(AQ73)),COLUMN(A:A)),"")</f>
        <v/>
      </c>
      <c r="AS74" s="344" t="str">
        <f t="array" ref="AS74">IFERROR(INDEX($AK$1:$AK$200,SMALL(IF($AK$2:$AK$201&lt;&gt;"",ROW($AK$2:$AK$201),9999),ROW(AS73)),COLUMN(A:A)),"")</f>
        <v/>
      </c>
      <c r="AT74" s="344" t="str">
        <f t="array" ref="AT74">IFERROR(INDEX($AL$1:$AL$200,SMALL(IF($AL$2:$AL$201&lt;&gt;"",ROW($AL$2:$AL$201),9999),ROW(AT73)),COLUMN(A:A)),"")</f>
        <v/>
      </c>
      <c r="AU74" s="17"/>
      <c r="AV74" s="344" t="str">
        <f t="array" ref="AV74:AW74">IFERROR((INDEX(AQ$1:AT$201,SMALL(IF(MATCH($AQ$2:$AQ$201&amp;$AT$2:$AT$201,$AQ$2:$AQ$201&amp;$AT$2:$AT$201, )=ROW($AQ$1:$AT$200),ROW($AQ$2:$AT$201),4^8),ROW(AV73)),{1,4})&amp;""),"")</f>
        <v/>
      </c>
      <c r="AW74" s="344" t="str">
        <v/>
      </c>
      <c r="AX74" s="17"/>
      <c r="AY74" s="17" t="str">
        <f t="array" ref="AY74">T(INDEX(AV:AV,MIN(IF(COUNTIF(AY$1:AY73,$AV$2:$AV$201),4^8,ROW($AV$2:$AV$201)))))</f>
        <v/>
      </c>
      <c r="AZ74" s="17" t="str">
        <f t="shared" ref="AZ74:BI74" ca="1" si="159">IFERROR(OFFSET($AW$1,SUMPRODUCT(SMALL(($AV$2:$AV$201=AZ$1)*ROW($AV$2:$AV$201),ROW(69:69)+COUNTA($AV$2:$AV$201)-SUM(1*($AV$2:$AV$201=AZ$1))))-1,),"")</f>
        <v/>
      </c>
      <c r="BA74" s="17" t="str">
        <f t="shared" ca="1" si="159"/>
        <v/>
      </c>
      <c r="BB74" s="17" t="str">
        <f t="shared" ca="1" si="159"/>
        <v/>
      </c>
      <c r="BC74" s="17" t="str">
        <f t="shared" ca="1" si="159"/>
        <v/>
      </c>
      <c r="BD74" s="17" t="str">
        <f t="shared" ca="1" si="159"/>
        <v/>
      </c>
      <c r="BE74" s="17" t="str">
        <f t="shared" ca="1" si="159"/>
        <v/>
      </c>
      <c r="BF74" s="17" t="str">
        <f t="shared" ca="1" si="159"/>
        <v/>
      </c>
      <c r="BG74" s="17" t="str">
        <f t="shared" ca="1" si="159"/>
        <v/>
      </c>
      <c r="BH74" s="17" t="str">
        <f t="shared" ca="1" si="159"/>
        <v/>
      </c>
      <c r="BI74" s="17" t="str">
        <f t="shared" ca="1" si="159"/>
        <v/>
      </c>
      <c r="BJ74" s="17"/>
      <c r="BK74" s="18" t="str">
        <f t="array" ref="BK74">IFERROR(INDEX($E$1:$E$200,SMALL(IF($E$2:$E$201&lt;&gt;"",ROW($E$2:$E$201),9999),ROW($A73)),COLUMN(A:A)),"")</f>
        <v/>
      </c>
      <c r="BL74" s="18" t="str">
        <f t="array" ref="BL74">IFERROR(INDEX($AJ$1:$AJ$200,SMALL(IF($AJ$2:$AJ$201&lt;&gt;"",ROW($AJ$2:$AJ$201),9999),ROW(A73)),COLUMN(A:A)),"")</f>
        <v/>
      </c>
      <c r="BM74" s="18" t="str">
        <f t="array" ref="BM74">T(INDEX($BK:$BK,MIN(IF(COUNTIF(BM$1:BM73,$BK$2:$BK$201),4^8,ROW($BK$2:$BK$201)))))</f>
        <v/>
      </c>
      <c r="BN74" s="18" t="str">
        <f t="array" ref="BN74">T(INDEX($BL:$BL,MIN(IF(COUNTIF(BN$1:BN73,$BL$2:$BL$201),4^8,ROW($BL$2:$BL$201)))))</f>
        <v/>
      </c>
      <c r="BO74" s="18" t="str">
        <f t="array" aca="1" ref="BO74" ca="1">IF(ROW(BO73)&gt;(COUNTA($BM$2:$BN$201)-COUNTIF($BM$2:$BN$201,"")),"",INDIRECT(TEXT(RIGHT(SMALL(IF($BM$2:$BN$501&lt;&gt;"",COLUMN($BM$2:$BN$501)*10001+ROW($BM$2:$BN$501)*100,999999),ROW(BO73)),4),"!R00!C00"),))</f>
        <v/>
      </c>
      <c r="BP74" s="18" t="str">
        <f t="array" aca="1" ref="BP74" ca="1">T(INDEX($BO:$BO,MIN(IF(COUNTIF(BP$1:BP73,$BO$2:$BO$201),4^8,ROW($BO$2:$BO$201)))))</f>
        <v/>
      </c>
    </row>
    <row r="75" spans="1:68">
      <c r="A75" s="344" t="str">
        <f>IF(AND(地價差額試算!A89="",$E75&lt;&gt;""),A74,IF(AND(地價差額試算!A89&lt;&gt;"",$E75&lt;&gt;""),地價差額試算!A89,""))</f>
        <v/>
      </c>
      <c r="B75" s="344" t="str">
        <f>IF(AND(地價差額試算!B89="",$E75&lt;&gt;""),B74,IF(AND(地價差額試算!B89&lt;&gt;"",$E75&lt;&gt;""),地價差額試算!B89,""))</f>
        <v/>
      </c>
      <c r="C75" s="344" t="str">
        <f>IF(AND(地價差額試算!C89="",$E75&lt;&gt;""),C74,IF(AND(地價差額試算!C89&lt;&gt;"",$E75&lt;&gt;""),地價差額試算!C89,""))</f>
        <v/>
      </c>
      <c r="D75" s="344" t="str">
        <f>IF(地價差額試算!D89&lt;&gt;"",地價差額試算!D89,"")</f>
        <v/>
      </c>
      <c r="E75" s="344" t="str">
        <f>IF(地價差額試算!E89&lt;&gt;"",地價差額試算!E89,"")</f>
        <v/>
      </c>
      <c r="F75" s="344" t="str">
        <f>IF(地價差額試算!F89&lt;&gt;"",地價差額試算!F89,"")</f>
        <v/>
      </c>
      <c r="G75" s="344" t="str">
        <f>IF(地價差額試算!G89&lt;&gt;"",地價差額試算!G89,"")</f>
        <v/>
      </c>
      <c r="H75" s="344" t="str">
        <f t="shared" si="142"/>
        <v/>
      </c>
      <c r="I75" s="344" t="str">
        <f t="shared" si="136"/>
        <v/>
      </c>
      <c r="J75" s="344" t="str">
        <f t="shared" si="137"/>
        <v/>
      </c>
      <c r="K75" s="17"/>
      <c r="L75" s="344" t="str">
        <f t="array" ref="L75">IFERROR(INDEX($A$1:$A$200,SMALL(IF($A$2:$A$201&lt;&gt;"",ROW($A$2:$A$201),9999),ROW(L74)),COLUMN(A:A)),"")</f>
        <v/>
      </c>
      <c r="M75" s="344" t="str">
        <f t="array" ref="M75">IFERROR(INDEX($E$1:$E$200,SMALL(IF($E$2:$E$201&lt;&gt;"",ROW($E$2:$E$201),9999),ROW(M74)),COLUMN(A:A)),"")</f>
        <v/>
      </c>
      <c r="N75" s="344" t="str">
        <f t="array" ref="N75">IFERROR(INDEX($F$1:$F$200,SMALL(IF($F$2:$F$201&lt;&gt;"",ROW($F$2:$F$201),9999),ROW(N74)),COLUMN(A:A)),"")</f>
        <v/>
      </c>
      <c r="O75" s="344" t="str">
        <f t="array" ref="O75">IFERROR(INDEX($G$1:$G$200,SMALL(IF($G$2:$G$201&lt;&gt;"",ROW($G$2:$G$201),9999),ROW(O74)),COLUMN(A:A)),"")</f>
        <v/>
      </c>
      <c r="P75" s="17"/>
      <c r="Q75" s="344" t="str">
        <f t="array" ref="Q75:R75">IFERROR((INDEX(L$1:O$201,SMALL(IF(MATCH($L$2:$L$201&amp;$O$2:$O$201,$L$2:$L$201&amp;$O$2:$O$201, )=ROW($L$1:$O$200),ROW($L$2:$O$201),4^8),ROW(A74)),{1,4})&amp;""),"")</f>
        <v/>
      </c>
      <c r="R75" s="344" t="str">
        <v/>
      </c>
      <c r="S75" s="17"/>
      <c r="T75" s="17" t="str">
        <f t="array" ref="T75">T(INDEX(Q:Q,MIN(IF(COUNTIF(T$1:T74,$Q$2:$Q$201),4^8,ROW($Q$2:$Q$201)))))</f>
        <v/>
      </c>
      <c r="U75" s="17" t="str">
        <f t="shared" ref="U75:AD75" ca="1" si="160">IFERROR(OFFSET($R$1,SUMPRODUCT(SMALL(($Q$2:$Q$201=U$1)*ROW($Q$2:$Q$201),ROW(70:70)+COUNTA($Q$2:$Q$201)-SUM(1*($Q$2:$Q$201=U$1))))-1,),"")</f>
        <v/>
      </c>
      <c r="V75" s="17" t="str">
        <f t="shared" ca="1" si="160"/>
        <v/>
      </c>
      <c r="W75" s="17" t="str">
        <f t="shared" ca="1" si="160"/>
        <v/>
      </c>
      <c r="X75" s="17" t="str">
        <f t="shared" ca="1" si="160"/>
        <v/>
      </c>
      <c r="Y75" s="17" t="str">
        <f t="shared" ca="1" si="160"/>
        <v/>
      </c>
      <c r="Z75" s="17" t="str">
        <f t="shared" ca="1" si="160"/>
        <v/>
      </c>
      <c r="AA75" s="17" t="str">
        <f t="shared" ca="1" si="160"/>
        <v/>
      </c>
      <c r="AB75" s="17" t="str">
        <f t="shared" ca="1" si="160"/>
        <v/>
      </c>
      <c r="AC75" s="17" t="str">
        <f t="shared" ca="1" si="160"/>
        <v/>
      </c>
      <c r="AD75" s="17" t="str">
        <f t="shared" ca="1" si="160"/>
        <v/>
      </c>
      <c r="AE75" s="17"/>
      <c r="AF75" s="344" t="str">
        <f>IF(AND(地價差額試算!K89="",$AJ75&lt;&gt;""),AF74,IF(AND(地價差額試算!K89&lt;&gt;"",$AJ75&lt;&gt;""),地價差額試算!K89,""))</f>
        <v/>
      </c>
      <c r="AG75" s="344" t="str">
        <f>IF(AND(地價差額試算!L89="",$AJ75&lt;&gt;""),AG74,IF(AND(地價差額試算!L89&lt;&gt;"",$AJ75&lt;&gt;""),地價差額試算!L89,""))</f>
        <v/>
      </c>
      <c r="AH75" s="344" t="str">
        <f>IF(AND(地價差額試算!M89="",$AJ75&lt;&gt;""),AH74,IF(AND(地價差額試算!M89&lt;&gt;"",$AJ75&lt;&gt;""),地價差額試算!M89,""))</f>
        <v/>
      </c>
      <c r="AI75" s="344" t="str">
        <f>IF(地價差額試算!N89&lt;&gt;"",地價差額試算!N89,"")</f>
        <v/>
      </c>
      <c r="AJ75" s="344" t="str">
        <f>IF(地價差額試算!O89&lt;&gt;"",地價差額試算!O89,"")</f>
        <v/>
      </c>
      <c r="AK75" s="344" t="str">
        <f>IF(地價差額試算!P89&lt;&gt;"",地價差額試算!P89,"")</f>
        <v/>
      </c>
      <c r="AL75" s="344" t="str">
        <f>IF(地價差額試算!Q89&lt;&gt;"",地價差額試算!Q89,"")</f>
        <v/>
      </c>
      <c r="AM75" s="344" t="str">
        <f t="shared" si="144"/>
        <v/>
      </c>
      <c r="AN75" s="344" t="str">
        <f t="shared" si="139"/>
        <v/>
      </c>
      <c r="AO75" s="344" t="str">
        <f t="shared" si="140"/>
        <v/>
      </c>
      <c r="AP75" s="17"/>
      <c r="AQ75" s="344" t="str">
        <f t="array" ref="AQ75">IFERROR(INDEX($AF$1:$AF$200,SMALL(IF($AF$2:$AF$201&lt;&gt;"",ROW($AF$2:$AF$201),9999),ROW(AQ74)),COLUMN(A:A)),"")</f>
        <v/>
      </c>
      <c r="AR75" s="344" t="str">
        <f t="array" ref="AR75">IFERROR(INDEX($AJ$1:$AJ$200,SMALL(IF($AJ$2:$AJ$201&lt;&gt;"",ROW($AJ$2:$AJ$201),9999),ROW(AQ74)),COLUMN(A:A)),"")</f>
        <v/>
      </c>
      <c r="AS75" s="344" t="str">
        <f t="array" ref="AS75">IFERROR(INDEX($AK$1:$AK$200,SMALL(IF($AK$2:$AK$201&lt;&gt;"",ROW($AK$2:$AK$201),9999),ROW(AS74)),COLUMN(A:A)),"")</f>
        <v/>
      </c>
      <c r="AT75" s="344" t="str">
        <f t="array" ref="AT75">IFERROR(INDEX($AL$1:$AL$200,SMALL(IF($AL$2:$AL$201&lt;&gt;"",ROW($AL$2:$AL$201),9999),ROW(AT74)),COLUMN(A:A)),"")</f>
        <v/>
      </c>
      <c r="AU75" s="17"/>
      <c r="AV75" s="344" t="str">
        <f t="array" ref="AV75:AW75">IFERROR((INDEX(AQ$1:AT$201,SMALL(IF(MATCH($AQ$2:$AQ$201&amp;$AT$2:$AT$201,$AQ$2:$AQ$201&amp;$AT$2:$AT$201, )=ROW($AQ$1:$AT$200),ROW($AQ$2:$AT$201),4^8),ROW(AV74)),{1,4})&amp;""),"")</f>
        <v/>
      </c>
      <c r="AW75" s="344" t="str">
        <v/>
      </c>
      <c r="AX75" s="17"/>
      <c r="AY75" s="17" t="str">
        <f t="array" ref="AY75">T(INDEX(AV:AV,MIN(IF(COUNTIF(AY$1:AY74,$AV$2:$AV$201),4^8,ROW($AV$2:$AV$201)))))</f>
        <v/>
      </c>
      <c r="AZ75" s="17" t="str">
        <f t="shared" ref="AZ75:BI75" ca="1" si="161">IFERROR(OFFSET($AW$1,SUMPRODUCT(SMALL(($AV$2:$AV$201=AZ$1)*ROW($AV$2:$AV$201),ROW(70:70)+COUNTA($AV$2:$AV$201)-SUM(1*($AV$2:$AV$201=AZ$1))))-1,),"")</f>
        <v/>
      </c>
      <c r="BA75" s="17" t="str">
        <f t="shared" ca="1" si="161"/>
        <v/>
      </c>
      <c r="BB75" s="17" t="str">
        <f t="shared" ca="1" si="161"/>
        <v/>
      </c>
      <c r="BC75" s="17" t="str">
        <f t="shared" ca="1" si="161"/>
        <v/>
      </c>
      <c r="BD75" s="17" t="str">
        <f t="shared" ca="1" si="161"/>
        <v/>
      </c>
      <c r="BE75" s="17" t="str">
        <f t="shared" ca="1" si="161"/>
        <v/>
      </c>
      <c r="BF75" s="17" t="str">
        <f t="shared" ca="1" si="161"/>
        <v/>
      </c>
      <c r="BG75" s="17" t="str">
        <f t="shared" ca="1" si="161"/>
        <v/>
      </c>
      <c r="BH75" s="17" t="str">
        <f t="shared" ca="1" si="161"/>
        <v/>
      </c>
      <c r="BI75" s="17" t="str">
        <f t="shared" ca="1" si="161"/>
        <v/>
      </c>
      <c r="BJ75" s="17"/>
      <c r="BK75" s="18" t="str">
        <f t="array" ref="BK75">IFERROR(INDEX($E$1:$E$200,SMALL(IF($E$2:$E$201&lt;&gt;"",ROW($E$2:$E$201),9999),ROW($A74)),COLUMN(A:A)),"")</f>
        <v/>
      </c>
      <c r="BL75" s="18" t="str">
        <f t="array" ref="BL75">IFERROR(INDEX($AJ$1:$AJ$200,SMALL(IF($AJ$2:$AJ$201&lt;&gt;"",ROW($AJ$2:$AJ$201),9999),ROW(A74)),COLUMN(A:A)),"")</f>
        <v/>
      </c>
      <c r="BM75" s="18" t="str">
        <f t="array" ref="BM75">T(INDEX($BK:$BK,MIN(IF(COUNTIF(BM$1:BM74,$BK$2:$BK$201),4^8,ROW($BK$2:$BK$201)))))</f>
        <v/>
      </c>
      <c r="BN75" s="18" t="str">
        <f t="array" ref="BN75">T(INDEX($BL:$BL,MIN(IF(COUNTIF(BN$1:BN74,$BL$2:$BL$201),4^8,ROW($BL$2:$BL$201)))))</f>
        <v/>
      </c>
      <c r="BO75" s="18" t="str">
        <f t="array" aca="1" ref="BO75" ca="1">IF(ROW(BO74)&gt;(COUNTA($BM$2:$BN$201)-COUNTIF($BM$2:$BN$201,"")),"",INDIRECT(TEXT(RIGHT(SMALL(IF($BM$2:$BN$501&lt;&gt;"",COLUMN($BM$2:$BN$501)*10001+ROW($BM$2:$BN$501)*100,999999),ROW(BO74)),4),"!R00!C00"),))</f>
        <v/>
      </c>
      <c r="BP75" s="18" t="str">
        <f t="array" aca="1" ref="BP75" ca="1">T(INDEX($BO:$BO,MIN(IF(COUNTIF(BP$1:BP74,$BO$2:$BO$201),4^8,ROW($BO$2:$BO$201)))))</f>
        <v/>
      </c>
    </row>
    <row r="76" spans="1:68">
      <c r="A76" s="344" t="str">
        <f>IF(AND(地價差額試算!A90="",$E76&lt;&gt;""),A75,IF(AND(地價差額試算!A90&lt;&gt;"",$E76&lt;&gt;""),地價差額試算!A90,""))</f>
        <v/>
      </c>
      <c r="B76" s="344" t="str">
        <f>IF(AND(地價差額試算!B90="",$E76&lt;&gt;""),B75,IF(AND(地價差額試算!B90&lt;&gt;"",$E76&lt;&gt;""),地價差額試算!B90,""))</f>
        <v/>
      </c>
      <c r="C76" s="344" t="str">
        <f>IF(AND(地價差額試算!C90="",$E76&lt;&gt;""),C75,IF(AND(地價差額試算!C90&lt;&gt;"",$E76&lt;&gt;""),地價差額試算!C90,""))</f>
        <v/>
      </c>
      <c r="D76" s="344" t="str">
        <f>IF(地價差額試算!D90&lt;&gt;"",地價差額試算!D90,"")</f>
        <v/>
      </c>
      <c r="E76" s="344" t="str">
        <f>IF(地價差額試算!E90&lt;&gt;"",地價差額試算!E90,"")</f>
        <v/>
      </c>
      <c r="F76" s="344" t="str">
        <f>IF(地價差額試算!F90&lt;&gt;"",地價差額試算!F90,"")</f>
        <v/>
      </c>
      <c r="G76" s="344" t="str">
        <f>IF(地價差額試算!G90&lt;&gt;"",地價差額試算!G90,"")</f>
        <v/>
      </c>
      <c r="H76" s="344" t="str">
        <f t="shared" si="142"/>
        <v/>
      </c>
      <c r="I76" s="344" t="str">
        <f t="shared" si="136"/>
        <v/>
      </c>
      <c r="J76" s="344" t="str">
        <f t="shared" si="137"/>
        <v/>
      </c>
      <c r="K76" s="17"/>
      <c r="L76" s="344" t="str">
        <f t="array" ref="L76">IFERROR(INDEX($A$1:$A$200,SMALL(IF($A$2:$A$201&lt;&gt;"",ROW($A$2:$A$201),9999),ROW(L75)),COLUMN(A:A)),"")</f>
        <v/>
      </c>
      <c r="M76" s="344" t="str">
        <f t="array" ref="M76">IFERROR(INDEX($E$1:$E$200,SMALL(IF($E$2:$E$201&lt;&gt;"",ROW($E$2:$E$201),9999),ROW(M75)),COLUMN(A:A)),"")</f>
        <v/>
      </c>
      <c r="N76" s="344" t="str">
        <f t="array" ref="N76">IFERROR(INDEX($F$1:$F$200,SMALL(IF($F$2:$F$201&lt;&gt;"",ROW($F$2:$F$201),9999),ROW(N75)),COLUMN(A:A)),"")</f>
        <v/>
      </c>
      <c r="O76" s="344" t="str">
        <f t="array" ref="O76">IFERROR(INDEX($G$1:$G$200,SMALL(IF($G$2:$G$201&lt;&gt;"",ROW($G$2:$G$201),9999),ROW(O75)),COLUMN(A:A)),"")</f>
        <v/>
      </c>
      <c r="P76" s="17"/>
      <c r="Q76" s="344" t="str">
        <f t="array" ref="Q76:R76">IFERROR((INDEX(L$1:O$201,SMALL(IF(MATCH($L$2:$L$201&amp;$O$2:$O$201,$L$2:$L$201&amp;$O$2:$O$201, )=ROW($L$1:$O$200),ROW($L$2:$O$201),4^8),ROW(A75)),{1,4})&amp;""),"")</f>
        <v/>
      </c>
      <c r="R76" s="344" t="str">
        <v/>
      </c>
      <c r="S76" s="17"/>
      <c r="T76" s="17" t="str">
        <f t="array" ref="T76">T(INDEX(Q:Q,MIN(IF(COUNTIF(T$1:T75,$Q$2:$Q$201),4^8,ROW($Q$2:$Q$201)))))</f>
        <v/>
      </c>
      <c r="U76" s="17" t="str">
        <f t="shared" ref="U76:AD76" ca="1" si="162">IFERROR(OFFSET($R$1,SUMPRODUCT(SMALL(($Q$2:$Q$201=U$1)*ROW($Q$2:$Q$201),ROW(71:71)+COUNTA($Q$2:$Q$201)-SUM(1*($Q$2:$Q$201=U$1))))-1,),"")</f>
        <v/>
      </c>
      <c r="V76" s="17" t="str">
        <f t="shared" ca="1" si="162"/>
        <v/>
      </c>
      <c r="W76" s="17" t="str">
        <f t="shared" ca="1" si="162"/>
        <v/>
      </c>
      <c r="X76" s="17" t="str">
        <f t="shared" ca="1" si="162"/>
        <v/>
      </c>
      <c r="Y76" s="17" t="str">
        <f t="shared" ca="1" si="162"/>
        <v/>
      </c>
      <c r="Z76" s="17" t="str">
        <f t="shared" ca="1" si="162"/>
        <v/>
      </c>
      <c r="AA76" s="17" t="str">
        <f t="shared" ca="1" si="162"/>
        <v/>
      </c>
      <c r="AB76" s="17" t="str">
        <f t="shared" ca="1" si="162"/>
        <v/>
      </c>
      <c r="AC76" s="17" t="str">
        <f t="shared" ca="1" si="162"/>
        <v/>
      </c>
      <c r="AD76" s="17" t="str">
        <f t="shared" ca="1" si="162"/>
        <v/>
      </c>
      <c r="AE76" s="17"/>
      <c r="AF76" s="344" t="str">
        <f>IF(AND(地價差額試算!K90="",$AJ76&lt;&gt;""),AF75,IF(AND(地價差額試算!K90&lt;&gt;"",$AJ76&lt;&gt;""),地價差額試算!K90,""))</f>
        <v/>
      </c>
      <c r="AG76" s="344" t="str">
        <f>IF(AND(地價差額試算!L90="",$AJ76&lt;&gt;""),AG75,IF(AND(地價差額試算!L90&lt;&gt;"",$AJ76&lt;&gt;""),地價差額試算!L90,""))</f>
        <v/>
      </c>
      <c r="AH76" s="344" t="str">
        <f>IF(AND(地價差額試算!M90="",$AJ76&lt;&gt;""),AH75,IF(AND(地價差額試算!M90&lt;&gt;"",$AJ76&lt;&gt;""),地價差額試算!M90,""))</f>
        <v/>
      </c>
      <c r="AI76" s="344" t="str">
        <f>IF(地價差額試算!N90&lt;&gt;"",地價差額試算!N90,"")</f>
        <v/>
      </c>
      <c r="AJ76" s="344" t="str">
        <f>IF(地價差額試算!O90&lt;&gt;"",地價差額試算!O90,"")</f>
        <v/>
      </c>
      <c r="AK76" s="344" t="str">
        <f>IF(地價差額試算!P90&lt;&gt;"",地價差額試算!P90,"")</f>
        <v/>
      </c>
      <c r="AL76" s="344" t="str">
        <f>IF(地價差額試算!Q90&lt;&gt;"",地價差額試算!Q90,"")</f>
        <v/>
      </c>
      <c r="AM76" s="344" t="str">
        <f t="shared" si="144"/>
        <v/>
      </c>
      <c r="AN76" s="344" t="str">
        <f t="shared" si="139"/>
        <v/>
      </c>
      <c r="AO76" s="344" t="str">
        <f t="shared" si="140"/>
        <v/>
      </c>
      <c r="AP76" s="17"/>
      <c r="AQ76" s="344" t="str">
        <f t="array" ref="AQ76">IFERROR(INDEX($AF$1:$AF$200,SMALL(IF($AF$2:$AF$201&lt;&gt;"",ROW($AF$2:$AF$201),9999),ROW(AQ75)),COLUMN(A:A)),"")</f>
        <v/>
      </c>
      <c r="AR76" s="344" t="str">
        <f t="array" ref="AR76">IFERROR(INDEX($AJ$1:$AJ$200,SMALL(IF($AJ$2:$AJ$201&lt;&gt;"",ROW($AJ$2:$AJ$201),9999),ROW(AQ75)),COLUMN(A:A)),"")</f>
        <v/>
      </c>
      <c r="AS76" s="344" t="str">
        <f t="array" ref="AS76">IFERROR(INDEX($AK$1:$AK$200,SMALL(IF($AK$2:$AK$201&lt;&gt;"",ROW($AK$2:$AK$201),9999),ROW(AS75)),COLUMN(A:A)),"")</f>
        <v/>
      </c>
      <c r="AT76" s="344" t="str">
        <f t="array" ref="AT76">IFERROR(INDEX($AL$1:$AL$200,SMALL(IF($AL$2:$AL$201&lt;&gt;"",ROW($AL$2:$AL$201),9999),ROW(AT75)),COLUMN(A:A)),"")</f>
        <v/>
      </c>
      <c r="AU76" s="17"/>
      <c r="AV76" s="344" t="str">
        <f t="array" ref="AV76:AW76">IFERROR((INDEX(AQ$1:AT$201,SMALL(IF(MATCH($AQ$2:$AQ$201&amp;$AT$2:$AT$201,$AQ$2:$AQ$201&amp;$AT$2:$AT$201, )=ROW($AQ$1:$AT$200),ROW($AQ$2:$AT$201),4^8),ROW(AV75)),{1,4})&amp;""),"")</f>
        <v/>
      </c>
      <c r="AW76" s="344" t="str">
        <v/>
      </c>
      <c r="AX76" s="17"/>
      <c r="AY76" s="17" t="str">
        <f t="array" ref="AY76">T(INDEX(AV:AV,MIN(IF(COUNTIF(AY$1:AY75,$AV$2:$AV$201),4^8,ROW($AV$2:$AV$201)))))</f>
        <v/>
      </c>
      <c r="AZ76" s="17" t="str">
        <f t="shared" ref="AZ76:BI76" ca="1" si="163">IFERROR(OFFSET($AW$1,SUMPRODUCT(SMALL(($AV$2:$AV$201=AZ$1)*ROW($AV$2:$AV$201),ROW(71:71)+COUNTA($AV$2:$AV$201)-SUM(1*($AV$2:$AV$201=AZ$1))))-1,),"")</f>
        <v/>
      </c>
      <c r="BA76" s="17" t="str">
        <f t="shared" ca="1" si="163"/>
        <v/>
      </c>
      <c r="BB76" s="17" t="str">
        <f t="shared" ca="1" si="163"/>
        <v/>
      </c>
      <c r="BC76" s="17" t="str">
        <f t="shared" ca="1" si="163"/>
        <v/>
      </c>
      <c r="BD76" s="17" t="str">
        <f t="shared" ca="1" si="163"/>
        <v/>
      </c>
      <c r="BE76" s="17" t="str">
        <f t="shared" ca="1" si="163"/>
        <v/>
      </c>
      <c r="BF76" s="17" t="str">
        <f t="shared" ca="1" si="163"/>
        <v/>
      </c>
      <c r="BG76" s="17" t="str">
        <f t="shared" ca="1" si="163"/>
        <v/>
      </c>
      <c r="BH76" s="17" t="str">
        <f t="shared" ca="1" si="163"/>
        <v/>
      </c>
      <c r="BI76" s="17" t="str">
        <f t="shared" ca="1" si="163"/>
        <v/>
      </c>
      <c r="BJ76" s="17"/>
      <c r="BK76" s="18" t="str">
        <f t="array" ref="BK76">IFERROR(INDEX($E$1:$E$200,SMALL(IF($E$2:$E$201&lt;&gt;"",ROW($E$2:$E$201),9999),ROW($A75)),COLUMN(A:A)),"")</f>
        <v/>
      </c>
      <c r="BL76" s="18" t="str">
        <f t="array" ref="BL76">IFERROR(INDEX($AJ$1:$AJ$200,SMALL(IF($AJ$2:$AJ$201&lt;&gt;"",ROW($AJ$2:$AJ$201),9999),ROW(A75)),COLUMN(A:A)),"")</f>
        <v/>
      </c>
      <c r="BM76" s="18" t="str">
        <f t="array" ref="BM76">T(INDEX($BK:$BK,MIN(IF(COUNTIF(BM$1:BM75,$BK$2:$BK$201),4^8,ROW($BK$2:$BK$201)))))</f>
        <v/>
      </c>
      <c r="BN76" s="18" t="str">
        <f t="array" ref="BN76">T(INDEX($BL:$BL,MIN(IF(COUNTIF(BN$1:BN75,$BL$2:$BL$201),4^8,ROW($BL$2:$BL$201)))))</f>
        <v/>
      </c>
      <c r="BO76" s="18" t="str">
        <f t="array" aca="1" ref="BO76" ca="1">IF(ROW(BO75)&gt;(COUNTA($BM$2:$BN$201)-COUNTIF($BM$2:$BN$201,"")),"",INDIRECT(TEXT(RIGHT(SMALL(IF($BM$2:$BN$501&lt;&gt;"",COLUMN($BM$2:$BN$501)*10001+ROW($BM$2:$BN$501)*100,999999),ROW(BO75)),4),"!R00!C00"),))</f>
        <v/>
      </c>
      <c r="BP76" s="18" t="str">
        <f t="array" aca="1" ref="BP76" ca="1">T(INDEX($BO:$BO,MIN(IF(COUNTIF(BP$1:BP75,$BO$2:$BO$201),4^8,ROW($BO$2:$BO$201)))))</f>
        <v/>
      </c>
    </row>
    <row r="77" spans="1:68">
      <c r="A77" s="344" t="str">
        <f>IF(AND(地價差額試算!A91="",$E77&lt;&gt;""),A76,IF(AND(地價差額試算!A91&lt;&gt;"",$E77&lt;&gt;""),地價差額試算!A91,""))</f>
        <v/>
      </c>
      <c r="B77" s="344" t="str">
        <f>IF(AND(地價差額試算!B91="",$E77&lt;&gt;""),B76,IF(AND(地價差額試算!B91&lt;&gt;"",$E77&lt;&gt;""),地價差額試算!B91,""))</f>
        <v/>
      </c>
      <c r="C77" s="344" t="str">
        <f>IF(AND(地價差額試算!C91="",$E77&lt;&gt;""),C76,IF(AND(地價差額試算!C91&lt;&gt;"",$E77&lt;&gt;""),地價差額試算!C91,""))</f>
        <v/>
      </c>
      <c r="D77" s="344" t="str">
        <f>IF(地價差額試算!D91&lt;&gt;"",地價差額試算!D91,"")</f>
        <v/>
      </c>
      <c r="E77" s="344" t="str">
        <f>IF(地價差額試算!E91&lt;&gt;"",地價差額試算!E91,"")</f>
        <v/>
      </c>
      <c r="F77" s="344" t="str">
        <f>IF(地價差額試算!F91&lt;&gt;"",地價差額試算!F91,"")</f>
        <v/>
      </c>
      <c r="G77" s="344" t="str">
        <f>IF(地價差額試算!G91&lt;&gt;"",地價差額試算!G91,"")</f>
        <v/>
      </c>
      <c r="H77" s="344" t="str">
        <f t="shared" si="142"/>
        <v/>
      </c>
      <c r="I77" s="344" t="str">
        <f t="shared" si="136"/>
        <v/>
      </c>
      <c r="J77" s="344" t="str">
        <f t="shared" si="137"/>
        <v/>
      </c>
      <c r="K77" s="17"/>
      <c r="L77" s="344" t="str">
        <f t="array" ref="L77">IFERROR(INDEX($A$1:$A$200,SMALL(IF($A$2:$A$201&lt;&gt;"",ROW($A$2:$A$201),9999),ROW(L76)),COLUMN(A:A)),"")</f>
        <v/>
      </c>
      <c r="M77" s="344" t="str">
        <f t="array" ref="M77">IFERROR(INDEX($E$1:$E$200,SMALL(IF($E$2:$E$201&lt;&gt;"",ROW($E$2:$E$201),9999),ROW(M76)),COLUMN(A:A)),"")</f>
        <v/>
      </c>
      <c r="N77" s="344" t="str">
        <f t="array" ref="N77">IFERROR(INDEX($F$1:$F$200,SMALL(IF($F$2:$F$201&lt;&gt;"",ROW($F$2:$F$201),9999),ROW(N76)),COLUMN(A:A)),"")</f>
        <v/>
      </c>
      <c r="O77" s="344" t="str">
        <f t="array" ref="O77">IFERROR(INDEX($G$1:$G$200,SMALL(IF($G$2:$G$201&lt;&gt;"",ROW($G$2:$G$201),9999),ROW(O76)),COLUMN(A:A)),"")</f>
        <v/>
      </c>
      <c r="P77" s="17"/>
      <c r="Q77" s="344" t="str">
        <f t="array" ref="Q77:R77">IFERROR((INDEX(L$1:O$201,SMALL(IF(MATCH($L$2:$L$201&amp;$O$2:$O$201,$L$2:$L$201&amp;$O$2:$O$201, )=ROW($L$1:$O$200),ROW($L$2:$O$201),4^8),ROW(A76)),{1,4})&amp;""),"")</f>
        <v/>
      </c>
      <c r="R77" s="344" t="str">
        <v/>
      </c>
      <c r="S77" s="17"/>
      <c r="T77" s="17" t="str">
        <f t="array" ref="T77">T(INDEX(Q:Q,MIN(IF(COUNTIF(T$1:T76,$Q$2:$Q$201),4^8,ROW($Q$2:$Q$201)))))</f>
        <v/>
      </c>
      <c r="U77" s="17" t="str">
        <f t="shared" ref="U77:AD77" ca="1" si="164">IFERROR(OFFSET($R$1,SUMPRODUCT(SMALL(($Q$2:$Q$201=U$1)*ROW($Q$2:$Q$201),ROW(72:72)+COUNTA($Q$2:$Q$201)-SUM(1*($Q$2:$Q$201=U$1))))-1,),"")</f>
        <v/>
      </c>
      <c r="V77" s="17" t="str">
        <f t="shared" ca="1" si="164"/>
        <v/>
      </c>
      <c r="W77" s="17" t="str">
        <f t="shared" ca="1" si="164"/>
        <v/>
      </c>
      <c r="X77" s="17" t="str">
        <f t="shared" ca="1" si="164"/>
        <v/>
      </c>
      <c r="Y77" s="17" t="str">
        <f t="shared" ca="1" si="164"/>
        <v/>
      </c>
      <c r="Z77" s="17" t="str">
        <f t="shared" ca="1" si="164"/>
        <v/>
      </c>
      <c r="AA77" s="17" t="str">
        <f t="shared" ca="1" si="164"/>
        <v/>
      </c>
      <c r="AB77" s="17" t="str">
        <f t="shared" ca="1" si="164"/>
        <v/>
      </c>
      <c r="AC77" s="17" t="str">
        <f t="shared" ca="1" si="164"/>
        <v/>
      </c>
      <c r="AD77" s="17" t="str">
        <f t="shared" ca="1" si="164"/>
        <v/>
      </c>
      <c r="AE77" s="17"/>
      <c r="AF77" s="344" t="str">
        <f>IF(AND(地價差額試算!K91="",$AJ77&lt;&gt;""),AF76,IF(AND(地價差額試算!K91&lt;&gt;"",$AJ77&lt;&gt;""),地價差額試算!K91,""))</f>
        <v/>
      </c>
      <c r="AG77" s="344" t="str">
        <f>IF(AND(地價差額試算!L91="",$AJ77&lt;&gt;""),AG76,IF(AND(地價差額試算!L91&lt;&gt;"",$AJ77&lt;&gt;""),地價差額試算!L91,""))</f>
        <v/>
      </c>
      <c r="AH77" s="344" t="str">
        <f>IF(AND(地價差額試算!M91="",$AJ77&lt;&gt;""),AH76,IF(AND(地價差額試算!M91&lt;&gt;"",$AJ77&lt;&gt;""),地價差額試算!M91,""))</f>
        <v/>
      </c>
      <c r="AI77" s="344" t="str">
        <f>IF(地價差額試算!N91&lt;&gt;"",地價差額試算!N91,"")</f>
        <v/>
      </c>
      <c r="AJ77" s="344" t="str">
        <f>IF(地價差額試算!O91&lt;&gt;"",地價差額試算!O91,"")</f>
        <v/>
      </c>
      <c r="AK77" s="344" t="str">
        <f>IF(地價差額試算!P91&lt;&gt;"",地價差額試算!P91,"")</f>
        <v/>
      </c>
      <c r="AL77" s="344" t="str">
        <f>IF(地價差額試算!Q91&lt;&gt;"",地價差額試算!Q91,"")</f>
        <v/>
      </c>
      <c r="AM77" s="344" t="str">
        <f t="shared" si="144"/>
        <v/>
      </c>
      <c r="AN77" s="344" t="str">
        <f t="shared" si="139"/>
        <v/>
      </c>
      <c r="AO77" s="344" t="str">
        <f t="shared" si="140"/>
        <v/>
      </c>
      <c r="AP77" s="17"/>
      <c r="AQ77" s="344" t="str">
        <f t="array" ref="AQ77">IFERROR(INDEX($AF$1:$AF$200,SMALL(IF($AF$2:$AF$201&lt;&gt;"",ROW($AF$2:$AF$201),9999),ROW(AQ76)),COLUMN(A:A)),"")</f>
        <v/>
      </c>
      <c r="AR77" s="344" t="str">
        <f t="array" ref="AR77">IFERROR(INDEX($AJ$1:$AJ$200,SMALL(IF($AJ$2:$AJ$201&lt;&gt;"",ROW($AJ$2:$AJ$201),9999),ROW(AQ76)),COLUMN(A:A)),"")</f>
        <v/>
      </c>
      <c r="AS77" s="344" t="str">
        <f t="array" ref="AS77">IFERROR(INDEX($AK$1:$AK$200,SMALL(IF($AK$2:$AK$201&lt;&gt;"",ROW($AK$2:$AK$201),9999),ROW(AS76)),COLUMN(A:A)),"")</f>
        <v/>
      </c>
      <c r="AT77" s="344" t="str">
        <f t="array" ref="AT77">IFERROR(INDEX($AL$1:$AL$200,SMALL(IF($AL$2:$AL$201&lt;&gt;"",ROW($AL$2:$AL$201),9999),ROW(AT76)),COLUMN(A:A)),"")</f>
        <v/>
      </c>
      <c r="AU77" s="17"/>
      <c r="AV77" s="344" t="str">
        <f t="array" ref="AV77:AW77">IFERROR((INDEX(AQ$1:AT$201,SMALL(IF(MATCH($AQ$2:$AQ$201&amp;$AT$2:$AT$201,$AQ$2:$AQ$201&amp;$AT$2:$AT$201, )=ROW($AQ$1:$AT$200),ROW($AQ$2:$AT$201),4^8),ROW(AV76)),{1,4})&amp;""),"")</f>
        <v/>
      </c>
      <c r="AW77" s="344" t="str">
        <v/>
      </c>
      <c r="AX77" s="17"/>
      <c r="AY77" s="17" t="str">
        <f t="array" ref="AY77">T(INDEX(AV:AV,MIN(IF(COUNTIF(AY$1:AY76,$AV$2:$AV$201),4^8,ROW($AV$2:$AV$201)))))</f>
        <v/>
      </c>
      <c r="AZ77" s="17" t="str">
        <f t="shared" ref="AZ77:BI77" ca="1" si="165">IFERROR(OFFSET($AW$1,SUMPRODUCT(SMALL(($AV$2:$AV$201=AZ$1)*ROW($AV$2:$AV$201),ROW(72:72)+COUNTA($AV$2:$AV$201)-SUM(1*($AV$2:$AV$201=AZ$1))))-1,),"")</f>
        <v/>
      </c>
      <c r="BA77" s="17" t="str">
        <f t="shared" ca="1" si="165"/>
        <v/>
      </c>
      <c r="BB77" s="17" t="str">
        <f t="shared" ca="1" si="165"/>
        <v/>
      </c>
      <c r="BC77" s="17" t="str">
        <f t="shared" ca="1" si="165"/>
        <v/>
      </c>
      <c r="BD77" s="17" t="str">
        <f t="shared" ca="1" si="165"/>
        <v/>
      </c>
      <c r="BE77" s="17" t="str">
        <f t="shared" ca="1" si="165"/>
        <v/>
      </c>
      <c r="BF77" s="17" t="str">
        <f t="shared" ca="1" si="165"/>
        <v/>
      </c>
      <c r="BG77" s="17" t="str">
        <f t="shared" ca="1" si="165"/>
        <v/>
      </c>
      <c r="BH77" s="17" t="str">
        <f t="shared" ca="1" si="165"/>
        <v/>
      </c>
      <c r="BI77" s="17" t="str">
        <f t="shared" ca="1" si="165"/>
        <v/>
      </c>
      <c r="BJ77" s="17"/>
      <c r="BK77" s="18" t="str">
        <f t="array" ref="BK77">IFERROR(INDEX($E$1:$E$200,SMALL(IF($E$2:$E$201&lt;&gt;"",ROW($E$2:$E$201),9999),ROW($A76)),COLUMN(A:A)),"")</f>
        <v/>
      </c>
      <c r="BL77" s="18" t="str">
        <f t="array" ref="BL77">IFERROR(INDEX($AJ$1:$AJ$200,SMALL(IF($AJ$2:$AJ$201&lt;&gt;"",ROW($AJ$2:$AJ$201),9999),ROW(A76)),COLUMN(A:A)),"")</f>
        <v/>
      </c>
      <c r="BM77" s="18" t="str">
        <f t="array" ref="BM77">T(INDEX($BK:$BK,MIN(IF(COUNTIF(BM$1:BM76,$BK$2:$BK$201),4^8,ROW($BK$2:$BK$201)))))</f>
        <v/>
      </c>
      <c r="BN77" s="18" t="str">
        <f t="array" ref="BN77">T(INDEX($BL:$BL,MIN(IF(COUNTIF(BN$1:BN76,$BL$2:$BL$201),4^8,ROW($BL$2:$BL$201)))))</f>
        <v/>
      </c>
      <c r="BO77" s="18" t="str">
        <f t="array" aca="1" ref="BO77" ca="1">IF(ROW(BO76)&gt;(COUNTA($BM$2:$BN$201)-COUNTIF($BM$2:$BN$201,"")),"",INDIRECT(TEXT(RIGHT(SMALL(IF($BM$2:$BN$501&lt;&gt;"",COLUMN($BM$2:$BN$501)*10001+ROW($BM$2:$BN$501)*100,999999),ROW(BO76)),4),"!R00!C00"),))</f>
        <v/>
      </c>
      <c r="BP77" s="18" t="str">
        <f t="array" aca="1" ref="BP77" ca="1">T(INDEX($BO:$BO,MIN(IF(COUNTIF(BP$1:BP76,$BO$2:$BO$201),4^8,ROW($BO$2:$BO$201)))))</f>
        <v/>
      </c>
    </row>
    <row r="78" spans="1:68">
      <c r="A78" s="344" t="str">
        <f>IF(AND(地價差額試算!A92="",$E78&lt;&gt;""),A77,IF(AND(地價差額試算!A92&lt;&gt;"",$E78&lt;&gt;""),地價差額試算!A92,""))</f>
        <v/>
      </c>
      <c r="B78" s="344" t="str">
        <f>IF(AND(地價差額試算!B92="",$E78&lt;&gt;""),B77,IF(AND(地價差額試算!B92&lt;&gt;"",$E78&lt;&gt;""),地價差額試算!B92,""))</f>
        <v/>
      </c>
      <c r="C78" s="344" t="str">
        <f>IF(AND(地價差額試算!C92="",$E78&lt;&gt;""),C77,IF(AND(地價差額試算!C92&lt;&gt;"",$E78&lt;&gt;""),地價差額試算!C92,""))</f>
        <v/>
      </c>
      <c r="D78" s="344" t="str">
        <f>IF(地價差額試算!D92&lt;&gt;"",地價差額試算!D92,"")</f>
        <v/>
      </c>
      <c r="E78" s="344" t="str">
        <f>IF(地價差額試算!E92&lt;&gt;"",地價差額試算!E92,"")</f>
        <v/>
      </c>
      <c r="F78" s="344" t="str">
        <f>IF(地價差額試算!F92&lt;&gt;"",地價差額試算!F92,"")</f>
        <v/>
      </c>
      <c r="G78" s="344" t="str">
        <f>IF(地價差額試算!G92&lt;&gt;"",地價差額試算!G92,"")</f>
        <v/>
      </c>
      <c r="H78" s="344" t="str">
        <f t="shared" si="142"/>
        <v/>
      </c>
      <c r="I78" s="344" t="str">
        <f t="shared" si="136"/>
        <v/>
      </c>
      <c r="J78" s="344" t="str">
        <f t="shared" si="137"/>
        <v/>
      </c>
      <c r="K78" s="17"/>
      <c r="L78" s="344" t="str">
        <f t="array" ref="L78">IFERROR(INDEX($A$1:$A$200,SMALL(IF($A$2:$A$201&lt;&gt;"",ROW($A$2:$A$201),9999),ROW(L77)),COLUMN(A:A)),"")</f>
        <v/>
      </c>
      <c r="M78" s="344" t="str">
        <f t="array" ref="M78">IFERROR(INDEX($E$1:$E$200,SMALL(IF($E$2:$E$201&lt;&gt;"",ROW($E$2:$E$201),9999),ROW(M77)),COLUMN(A:A)),"")</f>
        <v/>
      </c>
      <c r="N78" s="344" t="str">
        <f t="array" ref="N78">IFERROR(INDEX($F$1:$F$200,SMALL(IF($F$2:$F$201&lt;&gt;"",ROW($F$2:$F$201),9999),ROW(N77)),COLUMN(A:A)),"")</f>
        <v/>
      </c>
      <c r="O78" s="344" t="str">
        <f t="array" ref="O78">IFERROR(INDEX($G$1:$G$200,SMALL(IF($G$2:$G$201&lt;&gt;"",ROW($G$2:$G$201),9999),ROW(O77)),COLUMN(A:A)),"")</f>
        <v/>
      </c>
      <c r="P78" s="17"/>
      <c r="Q78" s="344" t="str">
        <f t="array" ref="Q78:R78">IFERROR((INDEX(L$1:O$201,SMALL(IF(MATCH($L$2:$L$201&amp;$O$2:$O$201,$L$2:$L$201&amp;$O$2:$O$201, )=ROW($L$1:$O$200),ROW($L$2:$O$201),4^8),ROW(A77)),{1,4})&amp;""),"")</f>
        <v/>
      </c>
      <c r="R78" s="344" t="str">
        <v/>
      </c>
      <c r="S78" s="17"/>
      <c r="T78" s="17" t="str">
        <f t="array" ref="T78">T(INDEX(Q:Q,MIN(IF(COUNTIF(T$1:T77,$Q$2:$Q$201),4^8,ROW($Q$2:$Q$201)))))</f>
        <v/>
      </c>
      <c r="U78" s="17" t="str">
        <f t="shared" ref="U78:AD78" ca="1" si="166">IFERROR(OFFSET($R$1,SUMPRODUCT(SMALL(($Q$2:$Q$201=U$1)*ROW($Q$2:$Q$201),ROW(73:73)+COUNTA($Q$2:$Q$201)-SUM(1*($Q$2:$Q$201=U$1))))-1,),"")</f>
        <v/>
      </c>
      <c r="V78" s="17" t="str">
        <f t="shared" ca="1" si="166"/>
        <v/>
      </c>
      <c r="W78" s="17" t="str">
        <f t="shared" ca="1" si="166"/>
        <v/>
      </c>
      <c r="X78" s="17" t="str">
        <f t="shared" ca="1" si="166"/>
        <v/>
      </c>
      <c r="Y78" s="17" t="str">
        <f t="shared" ca="1" si="166"/>
        <v/>
      </c>
      <c r="Z78" s="17" t="str">
        <f t="shared" ca="1" si="166"/>
        <v/>
      </c>
      <c r="AA78" s="17" t="str">
        <f t="shared" ca="1" si="166"/>
        <v/>
      </c>
      <c r="AB78" s="17" t="str">
        <f t="shared" ca="1" si="166"/>
        <v/>
      </c>
      <c r="AC78" s="17" t="str">
        <f t="shared" ca="1" si="166"/>
        <v/>
      </c>
      <c r="AD78" s="17" t="str">
        <f t="shared" ca="1" si="166"/>
        <v/>
      </c>
      <c r="AE78" s="17"/>
      <c r="AF78" s="344" t="str">
        <f>IF(AND(地價差額試算!K92="",$AJ78&lt;&gt;""),AF77,IF(AND(地價差額試算!K92&lt;&gt;"",$AJ78&lt;&gt;""),地價差額試算!K92,""))</f>
        <v/>
      </c>
      <c r="AG78" s="344" t="str">
        <f>IF(AND(地價差額試算!L92="",$AJ78&lt;&gt;""),AG77,IF(AND(地價差額試算!L92&lt;&gt;"",$AJ78&lt;&gt;""),地價差額試算!L92,""))</f>
        <v/>
      </c>
      <c r="AH78" s="344" t="str">
        <f>IF(AND(地價差額試算!M92="",$AJ78&lt;&gt;""),AH77,IF(AND(地價差額試算!M92&lt;&gt;"",$AJ78&lt;&gt;""),地價差額試算!M92,""))</f>
        <v/>
      </c>
      <c r="AI78" s="344" t="str">
        <f>IF(地價差額試算!N92&lt;&gt;"",地價差額試算!N92,"")</f>
        <v/>
      </c>
      <c r="AJ78" s="344" t="str">
        <f>IF(地價差額試算!O92&lt;&gt;"",地價差額試算!O92,"")</f>
        <v/>
      </c>
      <c r="AK78" s="344" t="str">
        <f>IF(地價差額試算!P92&lt;&gt;"",地價差額試算!P92,"")</f>
        <v/>
      </c>
      <c r="AL78" s="344" t="str">
        <f>IF(地價差額試算!Q92&lt;&gt;"",地價差額試算!Q92,"")</f>
        <v/>
      </c>
      <c r="AM78" s="344" t="str">
        <f t="shared" si="144"/>
        <v/>
      </c>
      <c r="AN78" s="344" t="str">
        <f t="shared" si="139"/>
        <v/>
      </c>
      <c r="AO78" s="344" t="str">
        <f t="shared" si="140"/>
        <v/>
      </c>
      <c r="AP78" s="17"/>
      <c r="AQ78" s="344" t="str">
        <f t="array" ref="AQ78">IFERROR(INDEX($AF$1:$AF$200,SMALL(IF($AF$2:$AF$201&lt;&gt;"",ROW($AF$2:$AF$201),9999),ROW(AQ77)),COLUMN(A:A)),"")</f>
        <v/>
      </c>
      <c r="AR78" s="344" t="str">
        <f t="array" ref="AR78">IFERROR(INDEX($AJ$1:$AJ$200,SMALL(IF($AJ$2:$AJ$201&lt;&gt;"",ROW($AJ$2:$AJ$201),9999),ROW(AQ77)),COLUMN(A:A)),"")</f>
        <v/>
      </c>
      <c r="AS78" s="344" t="str">
        <f t="array" ref="AS78">IFERROR(INDEX($AK$1:$AK$200,SMALL(IF($AK$2:$AK$201&lt;&gt;"",ROW($AK$2:$AK$201),9999),ROW(AS77)),COLUMN(A:A)),"")</f>
        <v/>
      </c>
      <c r="AT78" s="344" t="str">
        <f t="array" ref="AT78">IFERROR(INDEX($AL$1:$AL$200,SMALL(IF($AL$2:$AL$201&lt;&gt;"",ROW($AL$2:$AL$201),9999),ROW(AT77)),COLUMN(A:A)),"")</f>
        <v/>
      </c>
      <c r="AU78" s="17"/>
      <c r="AV78" s="344" t="str">
        <f t="array" ref="AV78:AW78">IFERROR((INDEX(AQ$1:AT$201,SMALL(IF(MATCH($AQ$2:$AQ$201&amp;$AT$2:$AT$201,$AQ$2:$AQ$201&amp;$AT$2:$AT$201, )=ROW($AQ$1:$AT$200),ROW($AQ$2:$AT$201),4^8),ROW(AV77)),{1,4})&amp;""),"")</f>
        <v/>
      </c>
      <c r="AW78" s="344" t="str">
        <v/>
      </c>
      <c r="AX78" s="17"/>
      <c r="AY78" s="17" t="str">
        <f t="array" ref="AY78">T(INDEX(AV:AV,MIN(IF(COUNTIF(AY$1:AY77,$AV$2:$AV$201),4^8,ROW($AV$2:$AV$201)))))</f>
        <v/>
      </c>
      <c r="AZ78" s="17" t="str">
        <f t="shared" ref="AZ78:BI78" ca="1" si="167">IFERROR(OFFSET($AW$1,SUMPRODUCT(SMALL(($AV$2:$AV$201=AZ$1)*ROW($AV$2:$AV$201),ROW(73:73)+COUNTA($AV$2:$AV$201)-SUM(1*($AV$2:$AV$201=AZ$1))))-1,),"")</f>
        <v/>
      </c>
      <c r="BA78" s="17" t="str">
        <f t="shared" ca="1" si="167"/>
        <v/>
      </c>
      <c r="BB78" s="17" t="str">
        <f t="shared" ca="1" si="167"/>
        <v/>
      </c>
      <c r="BC78" s="17" t="str">
        <f t="shared" ca="1" si="167"/>
        <v/>
      </c>
      <c r="BD78" s="17" t="str">
        <f t="shared" ca="1" si="167"/>
        <v/>
      </c>
      <c r="BE78" s="17" t="str">
        <f t="shared" ca="1" si="167"/>
        <v/>
      </c>
      <c r="BF78" s="17" t="str">
        <f t="shared" ca="1" si="167"/>
        <v/>
      </c>
      <c r="BG78" s="17" t="str">
        <f t="shared" ca="1" si="167"/>
        <v/>
      </c>
      <c r="BH78" s="17" t="str">
        <f t="shared" ca="1" si="167"/>
        <v/>
      </c>
      <c r="BI78" s="17" t="str">
        <f t="shared" ca="1" si="167"/>
        <v/>
      </c>
      <c r="BJ78" s="17"/>
      <c r="BK78" s="18" t="str">
        <f t="array" ref="BK78">IFERROR(INDEX($E$1:$E$200,SMALL(IF($E$2:$E$201&lt;&gt;"",ROW($E$2:$E$201),9999),ROW($A77)),COLUMN(A:A)),"")</f>
        <v/>
      </c>
      <c r="BL78" s="18" t="str">
        <f t="array" ref="BL78">IFERROR(INDEX($AJ$1:$AJ$200,SMALL(IF($AJ$2:$AJ$201&lt;&gt;"",ROW($AJ$2:$AJ$201),9999),ROW(A77)),COLUMN(A:A)),"")</f>
        <v/>
      </c>
      <c r="BM78" s="18" t="str">
        <f t="array" ref="BM78">T(INDEX($BK:$BK,MIN(IF(COUNTIF(BM$1:BM77,$BK$2:$BK$201),4^8,ROW($BK$2:$BK$201)))))</f>
        <v/>
      </c>
      <c r="BN78" s="18" t="str">
        <f t="array" ref="BN78">T(INDEX($BL:$BL,MIN(IF(COUNTIF(BN$1:BN77,$BL$2:$BL$201),4^8,ROW($BL$2:$BL$201)))))</f>
        <v/>
      </c>
      <c r="BO78" s="18" t="str">
        <f t="array" aca="1" ref="BO78" ca="1">IF(ROW(BO77)&gt;(COUNTA($BM$2:$BN$201)-COUNTIF($BM$2:$BN$201,"")),"",INDIRECT(TEXT(RIGHT(SMALL(IF($BM$2:$BN$501&lt;&gt;"",COLUMN($BM$2:$BN$501)*10001+ROW($BM$2:$BN$501)*100,999999),ROW(BO77)),4),"!R00!C00"),))</f>
        <v/>
      </c>
      <c r="BP78" s="18" t="str">
        <f t="array" aca="1" ref="BP78" ca="1">T(INDEX($BO:$BO,MIN(IF(COUNTIF(BP$1:BP77,$BO$2:$BO$201),4^8,ROW($BO$2:$BO$201)))))</f>
        <v/>
      </c>
    </row>
    <row r="79" spans="1:68">
      <c r="A79" s="344" t="str">
        <f>IF(AND(地價差額試算!A93="",$E79&lt;&gt;""),A78,IF(AND(地價差額試算!A93&lt;&gt;"",$E79&lt;&gt;""),地價差額試算!A93,""))</f>
        <v/>
      </c>
      <c r="B79" s="344" t="str">
        <f>IF(AND(地價差額試算!B93="",$E79&lt;&gt;""),B78,IF(AND(地價差額試算!B93&lt;&gt;"",$E79&lt;&gt;""),地價差額試算!B93,""))</f>
        <v/>
      </c>
      <c r="C79" s="344" t="str">
        <f>IF(AND(地價差額試算!C93="",$E79&lt;&gt;""),C78,IF(AND(地價差額試算!C93&lt;&gt;"",$E79&lt;&gt;""),地價差額試算!C93,""))</f>
        <v/>
      </c>
      <c r="D79" s="344" t="str">
        <f>IF(地價差額試算!D93&lt;&gt;"",地價差額試算!D93,"")</f>
        <v/>
      </c>
      <c r="E79" s="344" t="str">
        <f>IF(地價差額試算!E93&lt;&gt;"",地價差額試算!E93,"")</f>
        <v/>
      </c>
      <c r="F79" s="344" t="str">
        <f>IF(地價差額試算!F93&lt;&gt;"",地價差額試算!F93,"")</f>
        <v/>
      </c>
      <c r="G79" s="344" t="str">
        <f>IF(地價差額試算!G93&lt;&gt;"",地價差額試算!G93,"")</f>
        <v/>
      </c>
      <c r="H79" s="344" t="str">
        <f t="shared" si="142"/>
        <v/>
      </c>
      <c r="I79" s="344" t="str">
        <f t="shared" si="136"/>
        <v/>
      </c>
      <c r="J79" s="344" t="str">
        <f t="shared" si="137"/>
        <v/>
      </c>
      <c r="K79" s="17"/>
      <c r="L79" s="344" t="str">
        <f t="array" ref="L79">IFERROR(INDEX($A$1:$A$200,SMALL(IF($A$2:$A$201&lt;&gt;"",ROW($A$2:$A$201),9999),ROW(L78)),COLUMN(A:A)),"")</f>
        <v/>
      </c>
      <c r="M79" s="344" t="str">
        <f t="array" ref="M79">IFERROR(INDEX($E$1:$E$200,SMALL(IF($E$2:$E$201&lt;&gt;"",ROW($E$2:$E$201),9999),ROW(M78)),COLUMN(A:A)),"")</f>
        <v/>
      </c>
      <c r="N79" s="344" t="str">
        <f t="array" ref="N79">IFERROR(INDEX($F$1:$F$200,SMALL(IF($F$2:$F$201&lt;&gt;"",ROW($F$2:$F$201),9999),ROW(N78)),COLUMN(A:A)),"")</f>
        <v/>
      </c>
      <c r="O79" s="344" t="str">
        <f t="array" ref="O79">IFERROR(INDEX($G$1:$G$200,SMALL(IF($G$2:$G$201&lt;&gt;"",ROW($G$2:$G$201),9999),ROW(O78)),COLUMN(A:A)),"")</f>
        <v/>
      </c>
      <c r="P79" s="17"/>
      <c r="Q79" s="344" t="str">
        <f t="array" ref="Q79:R79">IFERROR((INDEX(L$1:O$201,SMALL(IF(MATCH($L$2:$L$201&amp;$O$2:$O$201,$L$2:$L$201&amp;$O$2:$O$201, )=ROW($L$1:$O$200),ROW($L$2:$O$201),4^8),ROW(A78)),{1,4})&amp;""),"")</f>
        <v/>
      </c>
      <c r="R79" s="344" t="str">
        <v/>
      </c>
      <c r="S79" s="17"/>
      <c r="T79" s="17" t="str">
        <f t="array" ref="T79">T(INDEX(Q:Q,MIN(IF(COUNTIF(T$1:T78,$Q$2:$Q$201),4^8,ROW($Q$2:$Q$201)))))</f>
        <v/>
      </c>
      <c r="U79" s="17" t="str">
        <f t="shared" ref="U79:AD79" ca="1" si="168">IFERROR(OFFSET($R$1,SUMPRODUCT(SMALL(($Q$2:$Q$201=U$1)*ROW($Q$2:$Q$201),ROW(74:74)+COUNTA($Q$2:$Q$201)-SUM(1*($Q$2:$Q$201=U$1))))-1,),"")</f>
        <v/>
      </c>
      <c r="V79" s="17" t="str">
        <f t="shared" ca="1" si="168"/>
        <v/>
      </c>
      <c r="W79" s="17" t="str">
        <f t="shared" ca="1" si="168"/>
        <v/>
      </c>
      <c r="X79" s="17" t="str">
        <f t="shared" ca="1" si="168"/>
        <v/>
      </c>
      <c r="Y79" s="17" t="str">
        <f t="shared" ca="1" si="168"/>
        <v/>
      </c>
      <c r="Z79" s="17" t="str">
        <f t="shared" ca="1" si="168"/>
        <v/>
      </c>
      <c r="AA79" s="17" t="str">
        <f t="shared" ca="1" si="168"/>
        <v/>
      </c>
      <c r="AB79" s="17" t="str">
        <f t="shared" ca="1" si="168"/>
        <v/>
      </c>
      <c r="AC79" s="17" t="str">
        <f t="shared" ca="1" si="168"/>
        <v/>
      </c>
      <c r="AD79" s="17" t="str">
        <f t="shared" ca="1" si="168"/>
        <v/>
      </c>
      <c r="AE79" s="17"/>
      <c r="AF79" s="344" t="str">
        <f>IF(AND(地價差額試算!K93="",$AJ79&lt;&gt;""),AF78,IF(AND(地價差額試算!K93&lt;&gt;"",$AJ79&lt;&gt;""),地價差額試算!K93,""))</f>
        <v/>
      </c>
      <c r="AG79" s="344" t="str">
        <f>IF(AND(地價差額試算!L93="",$AJ79&lt;&gt;""),AG78,IF(AND(地價差額試算!L93&lt;&gt;"",$AJ79&lt;&gt;""),地價差額試算!L93,""))</f>
        <v/>
      </c>
      <c r="AH79" s="344" t="str">
        <f>IF(AND(地價差額試算!M93="",$AJ79&lt;&gt;""),AH78,IF(AND(地價差額試算!M93&lt;&gt;"",$AJ79&lt;&gt;""),地價差額試算!M93,""))</f>
        <v/>
      </c>
      <c r="AI79" s="344" t="str">
        <f>IF(地價差額試算!N93&lt;&gt;"",地價差額試算!N93,"")</f>
        <v/>
      </c>
      <c r="AJ79" s="344" t="str">
        <f>IF(地價差額試算!O93&lt;&gt;"",地價差額試算!O93,"")</f>
        <v/>
      </c>
      <c r="AK79" s="344" t="str">
        <f>IF(地價差額試算!P93&lt;&gt;"",地價差額試算!P93,"")</f>
        <v/>
      </c>
      <c r="AL79" s="344" t="str">
        <f>IF(地價差額試算!Q93&lt;&gt;"",地價差額試算!Q93,"")</f>
        <v/>
      </c>
      <c r="AM79" s="344" t="str">
        <f t="shared" si="144"/>
        <v/>
      </c>
      <c r="AN79" s="344" t="str">
        <f t="shared" si="139"/>
        <v/>
      </c>
      <c r="AO79" s="344" t="str">
        <f t="shared" si="140"/>
        <v/>
      </c>
      <c r="AP79" s="17"/>
      <c r="AQ79" s="344" t="str">
        <f t="array" ref="AQ79">IFERROR(INDEX($AF$1:$AF$200,SMALL(IF($AF$2:$AF$201&lt;&gt;"",ROW($AF$2:$AF$201),9999),ROW(AQ78)),COLUMN(A:A)),"")</f>
        <v/>
      </c>
      <c r="AR79" s="344" t="str">
        <f t="array" ref="AR79">IFERROR(INDEX($AJ$1:$AJ$200,SMALL(IF($AJ$2:$AJ$201&lt;&gt;"",ROW($AJ$2:$AJ$201),9999),ROW(AQ78)),COLUMN(A:A)),"")</f>
        <v/>
      </c>
      <c r="AS79" s="344" t="str">
        <f t="array" ref="AS79">IFERROR(INDEX($AK$1:$AK$200,SMALL(IF($AK$2:$AK$201&lt;&gt;"",ROW($AK$2:$AK$201),9999),ROW(AS78)),COLUMN(A:A)),"")</f>
        <v/>
      </c>
      <c r="AT79" s="344" t="str">
        <f t="array" ref="AT79">IFERROR(INDEX($AL$1:$AL$200,SMALL(IF($AL$2:$AL$201&lt;&gt;"",ROW($AL$2:$AL$201),9999),ROW(AT78)),COLUMN(A:A)),"")</f>
        <v/>
      </c>
      <c r="AU79" s="17"/>
      <c r="AV79" s="344" t="str">
        <f t="array" ref="AV79:AW79">IFERROR((INDEX(AQ$1:AT$201,SMALL(IF(MATCH($AQ$2:$AQ$201&amp;$AT$2:$AT$201,$AQ$2:$AQ$201&amp;$AT$2:$AT$201, )=ROW($AQ$1:$AT$200),ROW($AQ$2:$AT$201),4^8),ROW(AV78)),{1,4})&amp;""),"")</f>
        <v/>
      </c>
      <c r="AW79" s="344" t="str">
        <v/>
      </c>
      <c r="AX79" s="17"/>
      <c r="AY79" s="17" t="str">
        <f t="array" ref="AY79">T(INDEX(AV:AV,MIN(IF(COUNTIF(AY$1:AY78,$AV$2:$AV$201),4^8,ROW($AV$2:$AV$201)))))</f>
        <v/>
      </c>
      <c r="AZ79" s="17" t="str">
        <f t="shared" ref="AZ79:BI79" ca="1" si="169">IFERROR(OFFSET($AW$1,SUMPRODUCT(SMALL(($AV$2:$AV$201=AZ$1)*ROW($AV$2:$AV$201),ROW(74:74)+COUNTA($AV$2:$AV$201)-SUM(1*($AV$2:$AV$201=AZ$1))))-1,),"")</f>
        <v/>
      </c>
      <c r="BA79" s="17" t="str">
        <f t="shared" ca="1" si="169"/>
        <v/>
      </c>
      <c r="BB79" s="17" t="str">
        <f t="shared" ca="1" si="169"/>
        <v/>
      </c>
      <c r="BC79" s="17" t="str">
        <f t="shared" ca="1" si="169"/>
        <v/>
      </c>
      <c r="BD79" s="17" t="str">
        <f t="shared" ca="1" si="169"/>
        <v/>
      </c>
      <c r="BE79" s="17" t="str">
        <f t="shared" ca="1" si="169"/>
        <v/>
      </c>
      <c r="BF79" s="17" t="str">
        <f t="shared" ca="1" si="169"/>
        <v/>
      </c>
      <c r="BG79" s="17" t="str">
        <f t="shared" ca="1" si="169"/>
        <v/>
      </c>
      <c r="BH79" s="17" t="str">
        <f t="shared" ca="1" si="169"/>
        <v/>
      </c>
      <c r="BI79" s="17" t="str">
        <f t="shared" ca="1" si="169"/>
        <v/>
      </c>
      <c r="BJ79" s="17"/>
      <c r="BK79" s="18" t="str">
        <f t="array" ref="BK79">IFERROR(INDEX($E$1:$E$200,SMALL(IF($E$2:$E$201&lt;&gt;"",ROW($E$2:$E$201),9999),ROW($A78)),COLUMN(A:A)),"")</f>
        <v/>
      </c>
      <c r="BL79" s="18" t="str">
        <f t="array" ref="BL79">IFERROR(INDEX($AJ$1:$AJ$200,SMALL(IF($AJ$2:$AJ$201&lt;&gt;"",ROW($AJ$2:$AJ$201),9999),ROW(A78)),COLUMN(A:A)),"")</f>
        <v/>
      </c>
      <c r="BM79" s="18" t="str">
        <f t="array" ref="BM79">T(INDEX($BK:$BK,MIN(IF(COUNTIF(BM$1:BM78,$BK$2:$BK$201),4^8,ROW($BK$2:$BK$201)))))</f>
        <v/>
      </c>
      <c r="BN79" s="18" t="str">
        <f t="array" ref="BN79">T(INDEX($BL:$BL,MIN(IF(COUNTIF(BN$1:BN78,$BL$2:$BL$201),4^8,ROW($BL$2:$BL$201)))))</f>
        <v/>
      </c>
      <c r="BO79" s="18" t="str">
        <f t="array" aca="1" ref="BO79" ca="1">IF(ROW(BO78)&gt;(COUNTA($BM$2:$BN$201)-COUNTIF($BM$2:$BN$201,"")),"",INDIRECT(TEXT(RIGHT(SMALL(IF($BM$2:$BN$501&lt;&gt;"",COLUMN($BM$2:$BN$501)*10001+ROW($BM$2:$BN$501)*100,999999),ROW(BO78)),4),"!R00!C00"),))</f>
        <v/>
      </c>
      <c r="BP79" s="18" t="str">
        <f t="array" aca="1" ref="BP79" ca="1">T(INDEX($BO:$BO,MIN(IF(COUNTIF(BP$1:BP78,$BO$2:$BO$201),4^8,ROW($BO$2:$BO$201)))))</f>
        <v/>
      </c>
    </row>
    <row r="80" spans="1:68">
      <c r="A80" s="344" t="str">
        <f>IF(AND(地價差額試算!A94="",$E80&lt;&gt;""),A79,IF(AND(地價差額試算!A94&lt;&gt;"",$E80&lt;&gt;""),地價差額試算!A94,""))</f>
        <v/>
      </c>
      <c r="B80" s="344" t="str">
        <f>IF(AND(地價差額試算!B94="",$E80&lt;&gt;""),B79,IF(AND(地價差額試算!B94&lt;&gt;"",$E80&lt;&gt;""),地價差額試算!B94,""))</f>
        <v/>
      </c>
      <c r="C80" s="344" t="str">
        <f>IF(AND(地價差額試算!C94="",$E80&lt;&gt;""),C79,IF(AND(地價差額試算!C94&lt;&gt;"",$E80&lt;&gt;""),地價差額試算!C94,""))</f>
        <v/>
      </c>
      <c r="D80" s="344" t="str">
        <f>IF(地價差額試算!D94&lt;&gt;"",地價差額試算!D94,"")</f>
        <v/>
      </c>
      <c r="E80" s="344" t="str">
        <f>IF(地價差額試算!E94&lt;&gt;"",地價差額試算!E94,"")</f>
        <v/>
      </c>
      <c r="F80" s="344" t="str">
        <f>IF(地價差額試算!F94&lt;&gt;"",地價差額試算!F94,"")</f>
        <v/>
      </c>
      <c r="G80" s="344" t="str">
        <f>IF(地價差額試算!G94&lt;&gt;"",地價差額試算!G94,"")</f>
        <v/>
      </c>
      <c r="H80" s="344" t="str">
        <f t="shared" si="142"/>
        <v/>
      </c>
      <c r="I80" s="344" t="str">
        <f t="shared" si="136"/>
        <v/>
      </c>
      <c r="J80" s="344" t="str">
        <f t="shared" si="137"/>
        <v/>
      </c>
      <c r="K80" s="17"/>
      <c r="L80" s="344" t="str">
        <f t="array" ref="L80">IFERROR(INDEX($A$1:$A$200,SMALL(IF($A$2:$A$201&lt;&gt;"",ROW($A$2:$A$201),9999),ROW(L79)),COLUMN(A:A)),"")</f>
        <v/>
      </c>
      <c r="M80" s="344" t="str">
        <f t="array" ref="M80">IFERROR(INDEX($E$1:$E$200,SMALL(IF($E$2:$E$201&lt;&gt;"",ROW($E$2:$E$201),9999),ROW(M79)),COLUMN(A:A)),"")</f>
        <v/>
      </c>
      <c r="N80" s="344" t="str">
        <f t="array" ref="N80">IFERROR(INDEX($F$1:$F$200,SMALL(IF($F$2:$F$201&lt;&gt;"",ROW($F$2:$F$201),9999),ROW(N79)),COLUMN(A:A)),"")</f>
        <v/>
      </c>
      <c r="O80" s="344" t="str">
        <f t="array" ref="O80">IFERROR(INDEX($G$1:$G$200,SMALL(IF($G$2:$G$201&lt;&gt;"",ROW($G$2:$G$201),9999),ROW(O79)),COLUMN(A:A)),"")</f>
        <v/>
      </c>
      <c r="P80" s="17"/>
      <c r="Q80" s="344" t="str">
        <f t="array" ref="Q80:R80">IFERROR((INDEX(L$1:O$201,SMALL(IF(MATCH($L$2:$L$201&amp;$O$2:$O$201,$L$2:$L$201&amp;$O$2:$O$201, )=ROW($L$1:$O$200),ROW($L$2:$O$201),4^8),ROW(A79)),{1,4})&amp;""),"")</f>
        <v/>
      </c>
      <c r="R80" s="344" t="str">
        <v/>
      </c>
      <c r="S80" s="17"/>
      <c r="T80" s="17" t="str">
        <f t="array" ref="T80">T(INDEX(Q:Q,MIN(IF(COUNTIF(T$1:T79,$Q$2:$Q$201),4^8,ROW($Q$2:$Q$201)))))</f>
        <v/>
      </c>
      <c r="U80" s="17" t="str">
        <f t="shared" ref="U80:AD80" ca="1" si="170">IFERROR(OFFSET($R$1,SUMPRODUCT(SMALL(($Q$2:$Q$201=U$1)*ROW($Q$2:$Q$201),ROW(75:75)+COUNTA($Q$2:$Q$201)-SUM(1*($Q$2:$Q$201=U$1))))-1,),"")</f>
        <v/>
      </c>
      <c r="V80" s="17" t="str">
        <f t="shared" ca="1" si="170"/>
        <v/>
      </c>
      <c r="W80" s="17" t="str">
        <f t="shared" ca="1" si="170"/>
        <v/>
      </c>
      <c r="X80" s="17" t="str">
        <f t="shared" ca="1" si="170"/>
        <v/>
      </c>
      <c r="Y80" s="17" t="str">
        <f t="shared" ca="1" si="170"/>
        <v/>
      </c>
      <c r="Z80" s="17" t="str">
        <f t="shared" ca="1" si="170"/>
        <v/>
      </c>
      <c r="AA80" s="17" t="str">
        <f t="shared" ca="1" si="170"/>
        <v/>
      </c>
      <c r="AB80" s="17" t="str">
        <f t="shared" ca="1" si="170"/>
        <v/>
      </c>
      <c r="AC80" s="17" t="str">
        <f t="shared" ca="1" si="170"/>
        <v/>
      </c>
      <c r="AD80" s="17" t="str">
        <f t="shared" ca="1" si="170"/>
        <v/>
      </c>
      <c r="AE80" s="17"/>
      <c r="AF80" s="344" t="str">
        <f>IF(AND(地價差額試算!K94="",$AJ80&lt;&gt;""),AF79,IF(AND(地價差額試算!K94&lt;&gt;"",$AJ80&lt;&gt;""),地價差額試算!K94,""))</f>
        <v/>
      </c>
      <c r="AG80" s="344" t="str">
        <f>IF(AND(地價差額試算!L94="",$AJ80&lt;&gt;""),AG79,IF(AND(地價差額試算!L94&lt;&gt;"",$AJ80&lt;&gt;""),地價差額試算!L94,""))</f>
        <v/>
      </c>
      <c r="AH80" s="344" t="str">
        <f>IF(AND(地價差額試算!M94="",$AJ80&lt;&gt;""),AH79,IF(AND(地價差額試算!M94&lt;&gt;"",$AJ80&lt;&gt;""),地價差額試算!M94,""))</f>
        <v/>
      </c>
      <c r="AI80" s="344" t="str">
        <f>IF(地價差額試算!N94&lt;&gt;"",地價差額試算!N94,"")</f>
        <v/>
      </c>
      <c r="AJ80" s="344" t="str">
        <f>IF(地價差額試算!O94&lt;&gt;"",地價差額試算!O94,"")</f>
        <v/>
      </c>
      <c r="AK80" s="344" t="str">
        <f>IF(地價差額試算!P94&lt;&gt;"",地價差額試算!P94,"")</f>
        <v/>
      </c>
      <c r="AL80" s="344" t="str">
        <f>IF(地價差額試算!Q94&lt;&gt;"",地價差額試算!Q94,"")</f>
        <v/>
      </c>
      <c r="AM80" s="344" t="str">
        <f t="shared" si="144"/>
        <v/>
      </c>
      <c r="AN80" s="344" t="str">
        <f t="shared" si="139"/>
        <v/>
      </c>
      <c r="AO80" s="344" t="str">
        <f t="shared" si="140"/>
        <v/>
      </c>
      <c r="AP80" s="17"/>
      <c r="AQ80" s="344" t="str">
        <f t="array" ref="AQ80">IFERROR(INDEX($AF$1:$AF$200,SMALL(IF($AF$2:$AF$201&lt;&gt;"",ROW($AF$2:$AF$201),9999),ROW(AQ79)),COLUMN(A:A)),"")</f>
        <v/>
      </c>
      <c r="AR80" s="344" t="str">
        <f t="array" ref="AR80">IFERROR(INDEX($AJ$1:$AJ$200,SMALL(IF($AJ$2:$AJ$201&lt;&gt;"",ROW($AJ$2:$AJ$201),9999),ROW(AQ79)),COLUMN(A:A)),"")</f>
        <v/>
      </c>
      <c r="AS80" s="344" t="str">
        <f t="array" ref="AS80">IFERROR(INDEX($AK$1:$AK$200,SMALL(IF($AK$2:$AK$201&lt;&gt;"",ROW($AK$2:$AK$201),9999),ROW(AS79)),COLUMN(A:A)),"")</f>
        <v/>
      </c>
      <c r="AT80" s="344" t="str">
        <f t="array" ref="AT80">IFERROR(INDEX($AL$1:$AL$200,SMALL(IF($AL$2:$AL$201&lt;&gt;"",ROW($AL$2:$AL$201),9999),ROW(AT79)),COLUMN(A:A)),"")</f>
        <v/>
      </c>
      <c r="AU80" s="17"/>
      <c r="AV80" s="344" t="str">
        <f t="array" ref="AV80:AW80">IFERROR((INDEX(AQ$1:AT$201,SMALL(IF(MATCH($AQ$2:$AQ$201&amp;$AT$2:$AT$201,$AQ$2:$AQ$201&amp;$AT$2:$AT$201, )=ROW($AQ$1:$AT$200),ROW($AQ$2:$AT$201),4^8),ROW(AV79)),{1,4})&amp;""),"")</f>
        <v/>
      </c>
      <c r="AW80" s="344" t="str">
        <v/>
      </c>
      <c r="AX80" s="17"/>
      <c r="AY80" s="17" t="str">
        <f t="array" ref="AY80">T(INDEX(AV:AV,MIN(IF(COUNTIF(AY$1:AY79,$AV$2:$AV$201),4^8,ROW($AV$2:$AV$201)))))</f>
        <v/>
      </c>
      <c r="AZ80" s="17" t="str">
        <f t="shared" ref="AZ80:BI80" ca="1" si="171">IFERROR(OFFSET($AW$1,SUMPRODUCT(SMALL(($AV$2:$AV$201=AZ$1)*ROW($AV$2:$AV$201),ROW(75:75)+COUNTA($AV$2:$AV$201)-SUM(1*($AV$2:$AV$201=AZ$1))))-1,),"")</f>
        <v/>
      </c>
      <c r="BA80" s="17" t="str">
        <f t="shared" ca="1" si="171"/>
        <v/>
      </c>
      <c r="BB80" s="17" t="str">
        <f t="shared" ca="1" si="171"/>
        <v/>
      </c>
      <c r="BC80" s="17" t="str">
        <f t="shared" ca="1" si="171"/>
        <v/>
      </c>
      <c r="BD80" s="17" t="str">
        <f t="shared" ca="1" si="171"/>
        <v/>
      </c>
      <c r="BE80" s="17" t="str">
        <f t="shared" ca="1" si="171"/>
        <v/>
      </c>
      <c r="BF80" s="17" t="str">
        <f t="shared" ca="1" si="171"/>
        <v/>
      </c>
      <c r="BG80" s="17" t="str">
        <f t="shared" ca="1" si="171"/>
        <v/>
      </c>
      <c r="BH80" s="17" t="str">
        <f t="shared" ca="1" si="171"/>
        <v/>
      </c>
      <c r="BI80" s="17" t="str">
        <f t="shared" ca="1" si="171"/>
        <v/>
      </c>
      <c r="BJ80" s="17"/>
      <c r="BK80" s="18" t="str">
        <f t="array" ref="BK80">IFERROR(INDEX($E$1:$E$200,SMALL(IF($E$2:$E$201&lt;&gt;"",ROW($E$2:$E$201),9999),ROW($A79)),COLUMN(A:A)),"")</f>
        <v/>
      </c>
      <c r="BL80" s="18" t="str">
        <f t="array" ref="BL80">IFERROR(INDEX($AJ$1:$AJ$200,SMALL(IF($AJ$2:$AJ$201&lt;&gt;"",ROW($AJ$2:$AJ$201),9999),ROW(A79)),COLUMN(A:A)),"")</f>
        <v/>
      </c>
      <c r="BM80" s="18" t="str">
        <f t="array" ref="BM80">T(INDEX($BK:$BK,MIN(IF(COUNTIF(BM$1:BM79,$BK$2:$BK$201),4^8,ROW($BK$2:$BK$201)))))</f>
        <v/>
      </c>
      <c r="BN80" s="18" t="str">
        <f t="array" ref="BN80">T(INDEX($BL:$BL,MIN(IF(COUNTIF(BN$1:BN79,$BL$2:$BL$201),4^8,ROW($BL$2:$BL$201)))))</f>
        <v/>
      </c>
      <c r="BO80" s="18" t="str">
        <f t="array" aca="1" ref="BO80" ca="1">IF(ROW(BO79)&gt;(COUNTA($BM$2:$BN$201)-COUNTIF($BM$2:$BN$201,"")),"",INDIRECT(TEXT(RIGHT(SMALL(IF($BM$2:$BN$501&lt;&gt;"",COLUMN($BM$2:$BN$501)*10001+ROW($BM$2:$BN$501)*100,999999),ROW(BO79)),4),"!R00!C00"),))</f>
        <v/>
      </c>
      <c r="BP80" s="18" t="str">
        <f t="array" aca="1" ref="BP80" ca="1">T(INDEX($BO:$BO,MIN(IF(COUNTIF(BP$1:BP79,$BO$2:$BO$201),4^8,ROW($BO$2:$BO$201)))))</f>
        <v/>
      </c>
    </row>
    <row r="81" spans="1:68">
      <c r="A81" s="344" t="str">
        <f>IF(AND(地價差額試算!A95="",$E81&lt;&gt;""),A80,IF(AND(地價差額試算!A95&lt;&gt;"",$E81&lt;&gt;""),地價差額試算!A95,""))</f>
        <v/>
      </c>
      <c r="B81" s="344" t="str">
        <f>IF(AND(地價差額試算!B95="",$E81&lt;&gt;""),B80,IF(AND(地價差額試算!B95&lt;&gt;"",$E81&lt;&gt;""),地價差額試算!B95,""))</f>
        <v/>
      </c>
      <c r="C81" s="344" t="str">
        <f>IF(AND(地價差額試算!C95="",$E81&lt;&gt;""),C80,IF(AND(地價差額試算!C95&lt;&gt;"",$E81&lt;&gt;""),地價差額試算!C95,""))</f>
        <v/>
      </c>
      <c r="D81" s="344" t="str">
        <f>IF(地價差額試算!D95&lt;&gt;"",地價差額試算!D95,"")</f>
        <v/>
      </c>
      <c r="E81" s="344" t="str">
        <f>IF(地價差額試算!E95&lt;&gt;"",地價差額試算!E95,"")</f>
        <v/>
      </c>
      <c r="F81" s="344" t="str">
        <f>IF(地價差額試算!F95&lt;&gt;"",地價差額試算!F95,"")</f>
        <v/>
      </c>
      <c r="G81" s="344" t="str">
        <f>IF(地價差額試算!G95&lt;&gt;"",地價差額試算!G95,"")</f>
        <v/>
      </c>
      <c r="H81" s="344" t="str">
        <f t="shared" si="142"/>
        <v/>
      </c>
      <c r="I81" s="344" t="str">
        <f t="shared" si="136"/>
        <v/>
      </c>
      <c r="J81" s="344" t="str">
        <f t="shared" si="137"/>
        <v/>
      </c>
      <c r="K81" s="17"/>
      <c r="L81" s="344" t="str">
        <f t="array" ref="L81">IFERROR(INDEX($A$1:$A$200,SMALL(IF($A$2:$A$201&lt;&gt;"",ROW($A$2:$A$201),9999),ROW(L80)),COLUMN(A:A)),"")</f>
        <v/>
      </c>
      <c r="M81" s="344" t="str">
        <f t="array" ref="M81">IFERROR(INDEX($E$1:$E$200,SMALL(IF($E$2:$E$201&lt;&gt;"",ROW($E$2:$E$201),9999),ROW(M80)),COLUMN(A:A)),"")</f>
        <v/>
      </c>
      <c r="N81" s="344" t="str">
        <f t="array" ref="N81">IFERROR(INDEX($F$1:$F$200,SMALL(IF($F$2:$F$201&lt;&gt;"",ROW($F$2:$F$201),9999),ROW(N80)),COLUMN(A:A)),"")</f>
        <v/>
      </c>
      <c r="O81" s="344" t="str">
        <f t="array" ref="O81">IFERROR(INDEX($G$1:$G$200,SMALL(IF($G$2:$G$201&lt;&gt;"",ROW($G$2:$G$201),9999),ROW(O80)),COLUMN(A:A)),"")</f>
        <v/>
      </c>
      <c r="P81" s="17"/>
      <c r="Q81" s="344" t="str">
        <f t="array" ref="Q81:R81">IFERROR((INDEX(L$1:O$201,SMALL(IF(MATCH($L$2:$L$201&amp;$O$2:$O$201,$L$2:$L$201&amp;$O$2:$O$201, )=ROW($L$1:$O$200),ROW($L$2:$O$201),4^8),ROW(A80)),{1,4})&amp;""),"")</f>
        <v/>
      </c>
      <c r="R81" s="344" t="str">
        <v/>
      </c>
      <c r="S81" s="17"/>
      <c r="T81" s="17" t="str">
        <f t="array" ref="T81">T(INDEX(Q:Q,MIN(IF(COUNTIF(T$1:T80,$Q$2:$Q$201),4^8,ROW($Q$2:$Q$201)))))</f>
        <v/>
      </c>
      <c r="U81" s="17" t="str">
        <f t="shared" ref="U81:AD81" ca="1" si="172">IFERROR(OFFSET($R$1,SUMPRODUCT(SMALL(($Q$2:$Q$201=U$1)*ROW($Q$2:$Q$201),ROW(76:76)+COUNTA($Q$2:$Q$201)-SUM(1*($Q$2:$Q$201=U$1))))-1,),"")</f>
        <v/>
      </c>
      <c r="V81" s="17" t="str">
        <f t="shared" ca="1" si="172"/>
        <v/>
      </c>
      <c r="W81" s="17" t="str">
        <f t="shared" ca="1" si="172"/>
        <v/>
      </c>
      <c r="X81" s="17" t="str">
        <f t="shared" ca="1" si="172"/>
        <v/>
      </c>
      <c r="Y81" s="17" t="str">
        <f t="shared" ca="1" si="172"/>
        <v/>
      </c>
      <c r="Z81" s="17" t="str">
        <f t="shared" ca="1" si="172"/>
        <v/>
      </c>
      <c r="AA81" s="17" t="str">
        <f t="shared" ca="1" si="172"/>
        <v/>
      </c>
      <c r="AB81" s="17" t="str">
        <f t="shared" ca="1" si="172"/>
        <v/>
      </c>
      <c r="AC81" s="17" t="str">
        <f t="shared" ca="1" si="172"/>
        <v/>
      </c>
      <c r="AD81" s="17" t="str">
        <f t="shared" ca="1" si="172"/>
        <v/>
      </c>
      <c r="AE81" s="17"/>
      <c r="AF81" s="344" t="str">
        <f>IF(AND(地價差額試算!K95="",$AJ81&lt;&gt;""),AF80,IF(AND(地價差額試算!K95&lt;&gt;"",$AJ81&lt;&gt;""),地價差額試算!K95,""))</f>
        <v/>
      </c>
      <c r="AG81" s="344" t="str">
        <f>IF(AND(地價差額試算!L95="",$AJ81&lt;&gt;""),AG80,IF(AND(地價差額試算!L95&lt;&gt;"",$AJ81&lt;&gt;""),地價差額試算!L95,""))</f>
        <v/>
      </c>
      <c r="AH81" s="344" t="str">
        <f>IF(AND(地價差額試算!M95="",$AJ81&lt;&gt;""),AH80,IF(AND(地價差額試算!M95&lt;&gt;"",$AJ81&lt;&gt;""),地價差額試算!M95,""))</f>
        <v/>
      </c>
      <c r="AI81" s="344" t="str">
        <f>IF(地價差額試算!N95&lt;&gt;"",地價差額試算!N95,"")</f>
        <v/>
      </c>
      <c r="AJ81" s="344" t="str">
        <f>IF(地價差額試算!O95&lt;&gt;"",地價差額試算!O95,"")</f>
        <v/>
      </c>
      <c r="AK81" s="344" t="str">
        <f>IF(地價差額試算!P95&lt;&gt;"",地價差額試算!P95,"")</f>
        <v/>
      </c>
      <c r="AL81" s="344" t="str">
        <f>IF(地價差額試算!Q95&lt;&gt;"",地價差額試算!Q95,"")</f>
        <v/>
      </c>
      <c r="AM81" s="344" t="str">
        <f t="shared" si="144"/>
        <v/>
      </c>
      <c r="AN81" s="344" t="str">
        <f t="shared" si="139"/>
        <v/>
      </c>
      <c r="AO81" s="344" t="str">
        <f t="shared" si="140"/>
        <v/>
      </c>
      <c r="AP81" s="17"/>
      <c r="AQ81" s="344" t="str">
        <f t="array" ref="AQ81">IFERROR(INDEX($AF$1:$AF$200,SMALL(IF($AF$2:$AF$201&lt;&gt;"",ROW($AF$2:$AF$201),9999),ROW(AQ80)),COLUMN(A:A)),"")</f>
        <v/>
      </c>
      <c r="AR81" s="344" t="str">
        <f t="array" ref="AR81">IFERROR(INDEX($AJ$1:$AJ$200,SMALL(IF($AJ$2:$AJ$201&lt;&gt;"",ROW($AJ$2:$AJ$201),9999),ROW(AQ80)),COLUMN(A:A)),"")</f>
        <v/>
      </c>
      <c r="AS81" s="344" t="str">
        <f t="array" ref="AS81">IFERROR(INDEX($AK$1:$AK$200,SMALL(IF($AK$2:$AK$201&lt;&gt;"",ROW($AK$2:$AK$201),9999),ROW(AS80)),COLUMN(A:A)),"")</f>
        <v/>
      </c>
      <c r="AT81" s="344" t="str">
        <f t="array" ref="AT81">IFERROR(INDEX($AL$1:$AL$200,SMALL(IF($AL$2:$AL$201&lt;&gt;"",ROW($AL$2:$AL$201),9999),ROW(AT80)),COLUMN(A:A)),"")</f>
        <v/>
      </c>
      <c r="AU81" s="17"/>
      <c r="AV81" s="344" t="str">
        <f t="array" ref="AV81:AW81">IFERROR((INDEX(AQ$1:AT$201,SMALL(IF(MATCH($AQ$2:$AQ$201&amp;$AT$2:$AT$201,$AQ$2:$AQ$201&amp;$AT$2:$AT$201, )=ROW($AQ$1:$AT$200),ROW($AQ$2:$AT$201),4^8),ROW(AV80)),{1,4})&amp;""),"")</f>
        <v/>
      </c>
      <c r="AW81" s="344" t="str">
        <v/>
      </c>
      <c r="AX81" s="17"/>
      <c r="AY81" s="17" t="str">
        <f t="array" ref="AY81">T(INDEX(AV:AV,MIN(IF(COUNTIF(AY$1:AY80,$AV$2:$AV$201),4^8,ROW($AV$2:$AV$201)))))</f>
        <v/>
      </c>
      <c r="AZ81" s="17" t="str">
        <f t="shared" ref="AZ81:BI81" ca="1" si="173">IFERROR(OFFSET($AW$1,SUMPRODUCT(SMALL(($AV$2:$AV$201=AZ$1)*ROW($AV$2:$AV$201),ROW(76:76)+COUNTA($AV$2:$AV$201)-SUM(1*($AV$2:$AV$201=AZ$1))))-1,),"")</f>
        <v/>
      </c>
      <c r="BA81" s="17" t="str">
        <f t="shared" ca="1" si="173"/>
        <v/>
      </c>
      <c r="BB81" s="17" t="str">
        <f t="shared" ca="1" si="173"/>
        <v/>
      </c>
      <c r="BC81" s="17" t="str">
        <f t="shared" ca="1" si="173"/>
        <v/>
      </c>
      <c r="BD81" s="17" t="str">
        <f t="shared" ca="1" si="173"/>
        <v/>
      </c>
      <c r="BE81" s="17" t="str">
        <f t="shared" ca="1" si="173"/>
        <v/>
      </c>
      <c r="BF81" s="17" t="str">
        <f t="shared" ca="1" si="173"/>
        <v/>
      </c>
      <c r="BG81" s="17" t="str">
        <f t="shared" ca="1" si="173"/>
        <v/>
      </c>
      <c r="BH81" s="17" t="str">
        <f t="shared" ca="1" si="173"/>
        <v/>
      </c>
      <c r="BI81" s="17" t="str">
        <f t="shared" ca="1" si="173"/>
        <v/>
      </c>
      <c r="BJ81" s="17"/>
      <c r="BK81" s="18" t="str">
        <f t="array" ref="BK81">IFERROR(INDEX($E$1:$E$200,SMALL(IF($E$2:$E$201&lt;&gt;"",ROW($E$2:$E$201),9999),ROW($A80)),COLUMN(A:A)),"")</f>
        <v/>
      </c>
      <c r="BL81" s="18" t="str">
        <f t="array" ref="BL81">IFERROR(INDEX($AJ$1:$AJ$200,SMALL(IF($AJ$2:$AJ$201&lt;&gt;"",ROW($AJ$2:$AJ$201),9999),ROW(A80)),COLUMN(A:A)),"")</f>
        <v/>
      </c>
      <c r="BM81" s="18" t="str">
        <f t="array" ref="BM81">T(INDEX($BK:$BK,MIN(IF(COUNTIF(BM$1:BM80,$BK$2:$BK$201),4^8,ROW($BK$2:$BK$201)))))</f>
        <v/>
      </c>
      <c r="BN81" s="18" t="str">
        <f t="array" ref="BN81">T(INDEX($BL:$BL,MIN(IF(COUNTIF(BN$1:BN80,$BL$2:$BL$201),4^8,ROW($BL$2:$BL$201)))))</f>
        <v/>
      </c>
      <c r="BO81" s="18" t="str">
        <f t="array" aca="1" ref="BO81" ca="1">IF(ROW(BO80)&gt;(COUNTA($BM$2:$BN$201)-COUNTIF($BM$2:$BN$201,"")),"",INDIRECT(TEXT(RIGHT(SMALL(IF($BM$2:$BN$501&lt;&gt;"",COLUMN($BM$2:$BN$501)*10001+ROW($BM$2:$BN$501)*100,999999),ROW(BO80)),4),"!R00!C00"),))</f>
        <v/>
      </c>
      <c r="BP81" s="18" t="str">
        <f t="array" aca="1" ref="BP81" ca="1">T(INDEX($BO:$BO,MIN(IF(COUNTIF(BP$1:BP80,$BO$2:$BO$201),4^8,ROW($BO$2:$BO$201)))))</f>
        <v/>
      </c>
    </row>
    <row r="82" spans="1:68">
      <c r="A82" s="344" t="str">
        <f>IF(AND(地價差額試算!A96="",$E82&lt;&gt;""),A81,IF(AND(地價差額試算!A96&lt;&gt;"",$E82&lt;&gt;""),地價差額試算!A96,""))</f>
        <v/>
      </c>
      <c r="B82" s="344" t="str">
        <f>IF(AND(地價差額試算!B96="",$E82&lt;&gt;""),B81,IF(AND(地價差額試算!B96&lt;&gt;"",$E82&lt;&gt;""),地價差額試算!B96,""))</f>
        <v/>
      </c>
      <c r="C82" s="344" t="str">
        <f>IF(AND(地價差額試算!C96="",$E82&lt;&gt;""),C81,IF(AND(地價差額試算!C96&lt;&gt;"",$E82&lt;&gt;""),地價差額試算!C96,""))</f>
        <v/>
      </c>
      <c r="D82" s="344" t="str">
        <f>IF(地價差額試算!D96&lt;&gt;"",地價差額試算!D96,"")</f>
        <v/>
      </c>
      <c r="E82" s="344" t="str">
        <f>IF(地價差額試算!E96&lt;&gt;"",地價差額試算!E96,"")</f>
        <v/>
      </c>
      <c r="F82" s="344" t="str">
        <f>IF(地價差額試算!F96&lt;&gt;"",地價差額試算!F96,"")</f>
        <v/>
      </c>
      <c r="G82" s="344" t="str">
        <f>IF(地價差額試算!G96&lt;&gt;"",地價差額試算!G96,"")</f>
        <v/>
      </c>
      <c r="H82" s="344" t="str">
        <f t="shared" si="142"/>
        <v/>
      </c>
      <c r="I82" s="344" t="str">
        <f t="shared" si="136"/>
        <v/>
      </c>
      <c r="J82" s="344" t="str">
        <f t="shared" si="137"/>
        <v/>
      </c>
      <c r="K82" s="17"/>
      <c r="L82" s="344" t="str">
        <f t="array" ref="L82">IFERROR(INDEX($A$1:$A$200,SMALL(IF($A$2:$A$201&lt;&gt;"",ROW($A$2:$A$201),9999),ROW(L81)),COLUMN(A:A)),"")</f>
        <v/>
      </c>
      <c r="M82" s="344" t="str">
        <f t="array" ref="M82">IFERROR(INDEX($E$1:$E$200,SMALL(IF($E$2:$E$201&lt;&gt;"",ROW($E$2:$E$201),9999),ROW(M81)),COLUMN(A:A)),"")</f>
        <v/>
      </c>
      <c r="N82" s="344" t="str">
        <f t="array" ref="N82">IFERROR(INDEX($F$1:$F$200,SMALL(IF($F$2:$F$201&lt;&gt;"",ROW($F$2:$F$201),9999),ROW(N81)),COLUMN(A:A)),"")</f>
        <v/>
      </c>
      <c r="O82" s="344" t="str">
        <f t="array" ref="O82">IFERROR(INDEX($G$1:$G$200,SMALL(IF($G$2:$G$201&lt;&gt;"",ROW($G$2:$G$201),9999),ROW(O81)),COLUMN(A:A)),"")</f>
        <v/>
      </c>
      <c r="P82" s="17"/>
      <c r="Q82" s="344" t="str">
        <f t="array" ref="Q82:R82">IFERROR((INDEX(L$1:O$201,SMALL(IF(MATCH($L$2:$L$201&amp;$O$2:$O$201,$L$2:$L$201&amp;$O$2:$O$201, )=ROW($L$1:$O$200),ROW($L$2:$O$201),4^8),ROW(A81)),{1,4})&amp;""),"")</f>
        <v/>
      </c>
      <c r="R82" s="344" t="str">
        <v/>
      </c>
      <c r="S82" s="17"/>
      <c r="T82" s="17" t="str">
        <f t="array" ref="T82">T(INDEX(Q:Q,MIN(IF(COUNTIF(T$1:T81,$Q$2:$Q$201),4^8,ROW($Q$2:$Q$201)))))</f>
        <v/>
      </c>
      <c r="U82" s="17" t="str">
        <f t="shared" ref="U82:AD82" ca="1" si="174">IFERROR(OFFSET($R$1,SUMPRODUCT(SMALL(($Q$2:$Q$201=U$1)*ROW($Q$2:$Q$201),ROW(77:77)+COUNTA($Q$2:$Q$201)-SUM(1*($Q$2:$Q$201=U$1))))-1,),"")</f>
        <v/>
      </c>
      <c r="V82" s="17" t="str">
        <f t="shared" ca="1" si="174"/>
        <v/>
      </c>
      <c r="W82" s="17" t="str">
        <f t="shared" ca="1" si="174"/>
        <v/>
      </c>
      <c r="X82" s="17" t="str">
        <f t="shared" ca="1" si="174"/>
        <v/>
      </c>
      <c r="Y82" s="17" t="str">
        <f t="shared" ca="1" si="174"/>
        <v/>
      </c>
      <c r="Z82" s="17" t="str">
        <f t="shared" ca="1" si="174"/>
        <v/>
      </c>
      <c r="AA82" s="17" t="str">
        <f t="shared" ca="1" si="174"/>
        <v/>
      </c>
      <c r="AB82" s="17" t="str">
        <f t="shared" ca="1" si="174"/>
        <v/>
      </c>
      <c r="AC82" s="17" t="str">
        <f t="shared" ca="1" si="174"/>
        <v/>
      </c>
      <c r="AD82" s="17" t="str">
        <f t="shared" ca="1" si="174"/>
        <v/>
      </c>
      <c r="AE82" s="17"/>
      <c r="AF82" s="344" t="str">
        <f>IF(AND(地價差額試算!K96="",$AJ82&lt;&gt;""),AF81,IF(AND(地價差額試算!K96&lt;&gt;"",$AJ82&lt;&gt;""),地價差額試算!K96,""))</f>
        <v/>
      </c>
      <c r="AG82" s="344" t="str">
        <f>IF(AND(地價差額試算!L96="",$AJ82&lt;&gt;""),AG81,IF(AND(地價差額試算!L96&lt;&gt;"",$AJ82&lt;&gt;""),地價差額試算!L96,""))</f>
        <v/>
      </c>
      <c r="AH82" s="344" t="str">
        <f>IF(AND(地價差額試算!M96="",$AJ82&lt;&gt;""),AH81,IF(AND(地價差額試算!M96&lt;&gt;"",$AJ82&lt;&gt;""),地價差額試算!M96,""))</f>
        <v/>
      </c>
      <c r="AI82" s="344" t="str">
        <f>IF(地價差額試算!N96&lt;&gt;"",地價差額試算!N96,"")</f>
        <v/>
      </c>
      <c r="AJ82" s="344" t="str">
        <f>IF(地價差額試算!O96&lt;&gt;"",地價差額試算!O96,"")</f>
        <v/>
      </c>
      <c r="AK82" s="344" t="str">
        <f>IF(地價差額試算!P96&lt;&gt;"",地價差額試算!P96,"")</f>
        <v/>
      </c>
      <c r="AL82" s="344" t="str">
        <f>IF(地價差額試算!Q96&lt;&gt;"",地價差額試算!Q96,"")</f>
        <v/>
      </c>
      <c r="AM82" s="344" t="str">
        <f t="shared" si="144"/>
        <v/>
      </c>
      <c r="AN82" s="344" t="str">
        <f t="shared" si="139"/>
        <v/>
      </c>
      <c r="AO82" s="344" t="str">
        <f t="shared" si="140"/>
        <v/>
      </c>
      <c r="AP82" s="17"/>
      <c r="AQ82" s="344" t="str">
        <f t="array" ref="AQ82">IFERROR(INDEX($AF$1:$AF$200,SMALL(IF($AF$2:$AF$201&lt;&gt;"",ROW($AF$2:$AF$201),9999),ROW(AQ81)),COLUMN(A:A)),"")</f>
        <v/>
      </c>
      <c r="AR82" s="344" t="str">
        <f t="array" ref="AR82">IFERROR(INDEX($AJ$1:$AJ$200,SMALL(IF($AJ$2:$AJ$201&lt;&gt;"",ROW($AJ$2:$AJ$201),9999),ROW(AQ81)),COLUMN(A:A)),"")</f>
        <v/>
      </c>
      <c r="AS82" s="344" t="str">
        <f t="array" ref="AS82">IFERROR(INDEX($AK$1:$AK$200,SMALL(IF($AK$2:$AK$201&lt;&gt;"",ROW($AK$2:$AK$201),9999),ROW(AS81)),COLUMN(A:A)),"")</f>
        <v/>
      </c>
      <c r="AT82" s="344" t="str">
        <f t="array" ref="AT82">IFERROR(INDEX($AL$1:$AL$200,SMALL(IF($AL$2:$AL$201&lt;&gt;"",ROW($AL$2:$AL$201),9999),ROW(AT81)),COLUMN(A:A)),"")</f>
        <v/>
      </c>
      <c r="AU82" s="17"/>
      <c r="AV82" s="344" t="str">
        <f t="array" ref="AV82:AW82">IFERROR((INDEX(AQ$1:AT$201,SMALL(IF(MATCH($AQ$2:$AQ$201&amp;$AT$2:$AT$201,$AQ$2:$AQ$201&amp;$AT$2:$AT$201, )=ROW($AQ$1:$AT$200),ROW($AQ$2:$AT$201),4^8),ROW(AV81)),{1,4})&amp;""),"")</f>
        <v/>
      </c>
      <c r="AW82" s="344" t="str">
        <v/>
      </c>
      <c r="AX82" s="17"/>
      <c r="AY82" s="17" t="str">
        <f t="array" ref="AY82">T(INDEX(AV:AV,MIN(IF(COUNTIF(AY$1:AY81,$AV$2:$AV$201),4^8,ROW($AV$2:$AV$201)))))</f>
        <v/>
      </c>
      <c r="AZ82" s="17" t="str">
        <f t="shared" ref="AZ82:BI82" ca="1" si="175">IFERROR(OFFSET($AW$1,SUMPRODUCT(SMALL(($AV$2:$AV$201=AZ$1)*ROW($AV$2:$AV$201),ROW(77:77)+COUNTA($AV$2:$AV$201)-SUM(1*($AV$2:$AV$201=AZ$1))))-1,),"")</f>
        <v/>
      </c>
      <c r="BA82" s="17" t="str">
        <f t="shared" ca="1" si="175"/>
        <v/>
      </c>
      <c r="BB82" s="17" t="str">
        <f t="shared" ca="1" si="175"/>
        <v/>
      </c>
      <c r="BC82" s="17" t="str">
        <f t="shared" ca="1" si="175"/>
        <v/>
      </c>
      <c r="BD82" s="17" t="str">
        <f t="shared" ca="1" si="175"/>
        <v/>
      </c>
      <c r="BE82" s="17" t="str">
        <f t="shared" ca="1" si="175"/>
        <v/>
      </c>
      <c r="BF82" s="17" t="str">
        <f t="shared" ca="1" si="175"/>
        <v/>
      </c>
      <c r="BG82" s="17" t="str">
        <f t="shared" ca="1" si="175"/>
        <v/>
      </c>
      <c r="BH82" s="17" t="str">
        <f t="shared" ca="1" si="175"/>
        <v/>
      </c>
      <c r="BI82" s="17" t="str">
        <f t="shared" ca="1" si="175"/>
        <v/>
      </c>
      <c r="BJ82" s="17"/>
      <c r="BK82" s="18" t="str">
        <f t="array" ref="BK82">IFERROR(INDEX($E$1:$E$200,SMALL(IF($E$2:$E$201&lt;&gt;"",ROW($E$2:$E$201),9999),ROW($A81)),COLUMN(A:A)),"")</f>
        <v/>
      </c>
      <c r="BL82" s="18" t="str">
        <f t="array" ref="BL82">IFERROR(INDEX($AJ$1:$AJ$200,SMALL(IF($AJ$2:$AJ$201&lt;&gt;"",ROW($AJ$2:$AJ$201),9999),ROW(A81)),COLUMN(A:A)),"")</f>
        <v/>
      </c>
      <c r="BM82" s="18" t="str">
        <f t="array" ref="BM82">T(INDEX($BK:$BK,MIN(IF(COUNTIF(BM$1:BM81,$BK$2:$BK$201),4^8,ROW($BK$2:$BK$201)))))</f>
        <v/>
      </c>
      <c r="BN82" s="18" t="str">
        <f t="array" ref="BN82">T(INDEX($BL:$BL,MIN(IF(COUNTIF(BN$1:BN81,$BL$2:$BL$201),4^8,ROW($BL$2:$BL$201)))))</f>
        <v/>
      </c>
      <c r="BO82" s="18" t="str">
        <f t="array" aca="1" ref="BO82" ca="1">IF(ROW(BO81)&gt;(COUNTA($BM$2:$BN$201)-COUNTIF($BM$2:$BN$201,"")),"",INDIRECT(TEXT(RIGHT(SMALL(IF($BM$2:$BN$501&lt;&gt;"",COLUMN($BM$2:$BN$501)*10001+ROW($BM$2:$BN$501)*100,999999),ROW(BO81)),4),"!R00!C00"),))</f>
        <v/>
      </c>
      <c r="BP82" s="18" t="str">
        <f t="array" aca="1" ref="BP82" ca="1">T(INDEX($BO:$BO,MIN(IF(COUNTIF(BP$1:BP81,$BO$2:$BO$201),4^8,ROW($BO$2:$BO$201)))))</f>
        <v/>
      </c>
    </row>
    <row r="83" spans="1:68">
      <c r="A83" s="344" t="str">
        <f>IF(AND(地價差額試算!A97="",$E83&lt;&gt;""),A82,IF(AND(地價差額試算!A97&lt;&gt;"",$E83&lt;&gt;""),地價差額試算!A97,""))</f>
        <v/>
      </c>
      <c r="B83" s="344" t="str">
        <f>IF(AND(地價差額試算!B97="",$E83&lt;&gt;""),B82,IF(AND(地價差額試算!B97&lt;&gt;"",$E83&lt;&gt;""),地價差額試算!B97,""))</f>
        <v/>
      </c>
      <c r="C83" s="344" t="str">
        <f>IF(AND(地價差額試算!C97="",$E83&lt;&gt;""),C82,IF(AND(地價差額試算!C97&lt;&gt;"",$E83&lt;&gt;""),地價差額試算!C97,""))</f>
        <v/>
      </c>
      <c r="D83" s="344" t="str">
        <f>IF(地價差額試算!D97&lt;&gt;"",地價差額試算!D97,"")</f>
        <v/>
      </c>
      <c r="E83" s="344" t="str">
        <f>IF(地價差額試算!E97&lt;&gt;"",地價差額試算!E97,"")</f>
        <v/>
      </c>
      <c r="F83" s="344" t="str">
        <f>IF(地價差額試算!F97&lt;&gt;"",地價差額試算!F97,"")</f>
        <v/>
      </c>
      <c r="G83" s="344" t="str">
        <f>IF(地價差額試算!G97&lt;&gt;"",地價差額試算!G97,"")</f>
        <v/>
      </c>
      <c r="H83" s="344" t="str">
        <f t="shared" si="142"/>
        <v/>
      </c>
      <c r="I83" s="344" t="str">
        <f t="shared" si="136"/>
        <v/>
      </c>
      <c r="J83" s="344" t="str">
        <f t="shared" si="137"/>
        <v/>
      </c>
      <c r="K83" s="17"/>
      <c r="L83" s="344" t="str">
        <f t="array" ref="L83">IFERROR(INDEX($A$1:$A$200,SMALL(IF($A$2:$A$201&lt;&gt;"",ROW($A$2:$A$201),9999),ROW(L82)),COLUMN(A:A)),"")</f>
        <v/>
      </c>
      <c r="M83" s="344" t="str">
        <f t="array" ref="M83">IFERROR(INDEX($E$1:$E$200,SMALL(IF($E$2:$E$201&lt;&gt;"",ROW($E$2:$E$201),9999),ROW(M82)),COLUMN(A:A)),"")</f>
        <v/>
      </c>
      <c r="N83" s="344" t="str">
        <f t="array" ref="N83">IFERROR(INDEX($F$1:$F$200,SMALL(IF($F$2:$F$201&lt;&gt;"",ROW($F$2:$F$201),9999),ROW(N82)),COLUMN(A:A)),"")</f>
        <v/>
      </c>
      <c r="O83" s="344" t="str">
        <f t="array" ref="O83">IFERROR(INDEX($G$1:$G$200,SMALL(IF($G$2:$G$201&lt;&gt;"",ROW($G$2:$G$201),9999),ROW(O82)),COLUMN(A:A)),"")</f>
        <v/>
      </c>
      <c r="P83" s="17"/>
      <c r="Q83" s="344" t="str">
        <f t="array" ref="Q83:R83">IFERROR((INDEX(L$1:O$201,SMALL(IF(MATCH($L$2:$L$201&amp;$O$2:$O$201,$L$2:$L$201&amp;$O$2:$O$201, )=ROW($L$1:$O$200),ROW($L$2:$O$201),4^8),ROW(A82)),{1,4})&amp;""),"")</f>
        <v/>
      </c>
      <c r="R83" s="344" t="str">
        <v/>
      </c>
      <c r="S83" s="17"/>
      <c r="T83" s="17" t="str">
        <f t="array" ref="T83">T(INDEX(Q:Q,MIN(IF(COUNTIF(T$1:T82,$Q$2:$Q$201),4^8,ROW($Q$2:$Q$201)))))</f>
        <v/>
      </c>
      <c r="U83" s="17" t="str">
        <f t="shared" ref="U83:AD83" ca="1" si="176">IFERROR(OFFSET($R$1,SUMPRODUCT(SMALL(($Q$2:$Q$201=U$1)*ROW($Q$2:$Q$201),ROW(78:78)+COUNTA($Q$2:$Q$201)-SUM(1*($Q$2:$Q$201=U$1))))-1,),"")</f>
        <v/>
      </c>
      <c r="V83" s="17" t="str">
        <f t="shared" ca="1" si="176"/>
        <v/>
      </c>
      <c r="W83" s="17" t="str">
        <f t="shared" ca="1" si="176"/>
        <v/>
      </c>
      <c r="X83" s="17" t="str">
        <f t="shared" ca="1" si="176"/>
        <v/>
      </c>
      <c r="Y83" s="17" t="str">
        <f t="shared" ca="1" si="176"/>
        <v/>
      </c>
      <c r="Z83" s="17" t="str">
        <f t="shared" ca="1" si="176"/>
        <v/>
      </c>
      <c r="AA83" s="17" t="str">
        <f t="shared" ca="1" si="176"/>
        <v/>
      </c>
      <c r="AB83" s="17" t="str">
        <f t="shared" ca="1" si="176"/>
        <v/>
      </c>
      <c r="AC83" s="17" t="str">
        <f t="shared" ca="1" si="176"/>
        <v/>
      </c>
      <c r="AD83" s="17" t="str">
        <f t="shared" ca="1" si="176"/>
        <v/>
      </c>
      <c r="AE83" s="17"/>
      <c r="AF83" s="344" t="str">
        <f>IF(AND(地價差額試算!K97="",$AJ83&lt;&gt;""),AF82,IF(AND(地價差額試算!K97&lt;&gt;"",$AJ83&lt;&gt;""),地價差額試算!K97,""))</f>
        <v/>
      </c>
      <c r="AG83" s="344" t="str">
        <f>IF(AND(地價差額試算!L97="",$AJ83&lt;&gt;""),AG82,IF(AND(地價差額試算!L97&lt;&gt;"",$AJ83&lt;&gt;""),地價差額試算!L97,""))</f>
        <v/>
      </c>
      <c r="AH83" s="344" t="str">
        <f>IF(AND(地價差額試算!M97="",$AJ83&lt;&gt;""),AH82,IF(AND(地價差額試算!M97&lt;&gt;"",$AJ83&lt;&gt;""),地價差額試算!M97,""))</f>
        <v/>
      </c>
      <c r="AI83" s="344" t="str">
        <f>IF(地價差額試算!N97&lt;&gt;"",地價差額試算!N97,"")</f>
        <v/>
      </c>
      <c r="AJ83" s="344" t="str">
        <f>IF(地價差額試算!O97&lt;&gt;"",地價差額試算!O97,"")</f>
        <v/>
      </c>
      <c r="AK83" s="344" t="str">
        <f>IF(地價差額試算!P97&lt;&gt;"",地價差額試算!P97,"")</f>
        <v/>
      </c>
      <c r="AL83" s="344" t="str">
        <f>IF(地價差額試算!Q97&lt;&gt;"",地價差額試算!Q97,"")</f>
        <v/>
      </c>
      <c r="AM83" s="344" t="str">
        <f t="shared" si="144"/>
        <v/>
      </c>
      <c r="AN83" s="344" t="str">
        <f t="shared" si="139"/>
        <v/>
      </c>
      <c r="AO83" s="344" t="str">
        <f t="shared" si="140"/>
        <v/>
      </c>
      <c r="AP83" s="17"/>
      <c r="AQ83" s="344" t="str">
        <f t="array" ref="AQ83">IFERROR(INDEX($AF$1:$AF$200,SMALL(IF($AF$2:$AF$201&lt;&gt;"",ROW($AF$2:$AF$201),9999),ROW(AQ82)),COLUMN(A:A)),"")</f>
        <v/>
      </c>
      <c r="AR83" s="344" t="str">
        <f t="array" ref="AR83">IFERROR(INDEX($AJ$1:$AJ$200,SMALL(IF($AJ$2:$AJ$201&lt;&gt;"",ROW($AJ$2:$AJ$201),9999),ROW(AQ82)),COLUMN(A:A)),"")</f>
        <v/>
      </c>
      <c r="AS83" s="344" t="str">
        <f t="array" ref="AS83">IFERROR(INDEX($AK$1:$AK$200,SMALL(IF($AK$2:$AK$201&lt;&gt;"",ROW($AK$2:$AK$201),9999),ROW(AS82)),COLUMN(A:A)),"")</f>
        <v/>
      </c>
      <c r="AT83" s="344" t="str">
        <f t="array" ref="AT83">IFERROR(INDEX($AL$1:$AL$200,SMALL(IF($AL$2:$AL$201&lt;&gt;"",ROW($AL$2:$AL$201),9999),ROW(AT82)),COLUMN(A:A)),"")</f>
        <v/>
      </c>
      <c r="AU83" s="17"/>
      <c r="AV83" s="344" t="str">
        <f t="array" ref="AV83:AW83">IFERROR((INDEX(AQ$1:AT$201,SMALL(IF(MATCH($AQ$2:$AQ$201&amp;$AT$2:$AT$201,$AQ$2:$AQ$201&amp;$AT$2:$AT$201, )=ROW($AQ$1:$AT$200),ROW($AQ$2:$AT$201),4^8),ROW(AV82)),{1,4})&amp;""),"")</f>
        <v/>
      </c>
      <c r="AW83" s="344" t="str">
        <v/>
      </c>
      <c r="AX83" s="17"/>
      <c r="AY83" s="17" t="str">
        <f t="array" ref="AY83">T(INDEX(AV:AV,MIN(IF(COUNTIF(AY$1:AY82,$AV$2:$AV$201),4^8,ROW($AV$2:$AV$201)))))</f>
        <v/>
      </c>
      <c r="AZ83" s="17" t="str">
        <f t="shared" ref="AZ83:BI83" ca="1" si="177">IFERROR(OFFSET($AW$1,SUMPRODUCT(SMALL(($AV$2:$AV$201=AZ$1)*ROW($AV$2:$AV$201),ROW(78:78)+COUNTA($AV$2:$AV$201)-SUM(1*($AV$2:$AV$201=AZ$1))))-1,),"")</f>
        <v/>
      </c>
      <c r="BA83" s="17" t="str">
        <f t="shared" ca="1" si="177"/>
        <v/>
      </c>
      <c r="BB83" s="17" t="str">
        <f t="shared" ca="1" si="177"/>
        <v/>
      </c>
      <c r="BC83" s="17" t="str">
        <f t="shared" ca="1" si="177"/>
        <v/>
      </c>
      <c r="BD83" s="17" t="str">
        <f t="shared" ca="1" si="177"/>
        <v/>
      </c>
      <c r="BE83" s="17" t="str">
        <f t="shared" ca="1" si="177"/>
        <v/>
      </c>
      <c r="BF83" s="17" t="str">
        <f t="shared" ca="1" si="177"/>
        <v/>
      </c>
      <c r="BG83" s="17" t="str">
        <f t="shared" ca="1" si="177"/>
        <v/>
      </c>
      <c r="BH83" s="17" t="str">
        <f t="shared" ca="1" si="177"/>
        <v/>
      </c>
      <c r="BI83" s="17" t="str">
        <f t="shared" ca="1" si="177"/>
        <v/>
      </c>
      <c r="BJ83" s="17"/>
      <c r="BK83" s="18" t="str">
        <f t="array" ref="BK83">IFERROR(INDEX($E$1:$E$200,SMALL(IF($E$2:$E$201&lt;&gt;"",ROW($E$2:$E$201),9999),ROW($A82)),COLUMN(A:A)),"")</f>
        <v/>
      </c>
      <c r="BL83" s="18" t="str">
        <f t="array" ref="BL83">IFERROR(INDEX($AJ$1:$AJ$200,SMALL(IF($AJ$2:$AJ$201&lt;&gt;"",ROW($AJ$2:$AJ$201),9999),ROW(A82)),COLUMN(A:A)),"")</f>
        <v/>
      </c>
      <c r="BM83" s="18" t="str">
        <f t="array" ref="BM83">T(INDEX($BK:$BK,MIN(IF(COUNTIF(BM$1:BM82,$BK$2:$BK$201),4^8,ROW($BK$2:$BK$201)))))</f>
        <v/>
      </c>
      <c r="BN83" s="18" t="str">
        <f t="array" ref="BN83">T(INDEX($BL:$BL,MIN(IF(COUNTIF(BN$1:BN82,$BL$2:$BL$201),4^8,ROW($BL$2:$BL$201)))))</f>
        <v/>
      </c>
      <c r="BO83" s="18" t="str">
        <f t="array" aca="1" ref="BO83" ca="1">IF(ROW(BO82)&gt;(COUNTA($BM$2:$BN$201)-COUNTIF($BM$2:$BN$201,"")),"",INDIRECT(TEXT(RIGHT(SMALL(IF($BM$2:$BN$501&lt;&gt;"",COLUMN($BM$2:$BN$501)*10001+ROW($BM$2:$BN$501)*100,999999),ROW(BO82)),4),"!R00!C00"),))</f>
        <v/>
      </c>
      <c r="BP83" s="18" t="str">
        <f t="array" aca="1" ref="BP83" ca="1">T(INDEX($BO:$BO,MIN(IF(COUNTIF(BP$1:BP82,$BO$2:$BO$201),4^8,ROW($BO$2:$BO$201)))))</f>
        <v/>
      </c>
    </row>
    <row r="84" spans="1:68">
      <c r="A84" s="344" t="str">
        <f>IF(AND(地價差額試算!A98="",$E84&lt;&gt;""),A83,IF(AND(地價差額試算!A98&lt;&gt;"",$E84&lt;&gt;""),地價差額試算!A98,""))</f>
        <v/>
      </c>
      <c r="B84" s="344" t="str">
        <f>IF(AND(地價差額試算!B98="",$E84&lt;&gt;""),B83,IF(AND(地價差額試算!B98&lt;&gt;"",$E84&lt;&gt;""),地價差額試算!B98,""))</f>
        <v/>
      </c>
      <c r="C84" s="344" t="str">
        <f>IF(AND(地價差額試算!C98="",$E84&lt;&gt;""),C83,IF(AND(地價差額試算!C98&lt;&gt;"",$E84&lt;&gt;""),地價差額試算!C98,""))</f>
        <v/>
      </c>
      <c r="D84" s="344" t="str">
        <f>IF(地價差額試算!D98&lt;&gt;"",地價差額試算!D98,"")</f>
        <v/>
      </c>
      <c r="E84" s="344" t="str">
        <f>IF(地價差額試算!E98&lt;&gt;"",地價差額試算!E98,"")</f>
        <v/>
      </c>
      <c r="F84" s="344" t="str">
        <f>IF(地價差額試算!F98&lt;&gt;"",地價差額試算!F98,"")</f>
        <v/>
      </c>
      <c r="G84" s="344" t="str">
        <f>IF(地價差額試算!G98&lt;&gt;"",地價差額試算!G98,"")</f>
        <v/>
      </c>
      <c r="H84" s="344" t="str">
        <f t="shared" si="142"/>
        <v/>
      </c>
      <c r="I84" s="344" t="str">
        <f t="shared" si="136"/>
        <v/>
      </c>
      <c r="J84" s="344" t="str">
        <f t="shared" si="137"/>
        <v/>
      </c>
      <c r="K84" s="17"/>
      <c r="L84" s="344" t="str">
        <f t="array" ref="L84">IFERROR(INDEX($A$1:$A$200,SMALL(IF($A$2:$A$201&lt;&gt;"",ROW($A$2:$A$201),9999),ROW(L83)),COLUMN(A:A)),"")</f>
        <v/>
      </c>
      <c r="M84" s="344" t="str">
        <f t="array" ref="M84">IFERROR(INDEX($E$1:$E$200,SMALL(IF($E$2:$E$201&lt;&gt;"",ROW($E$2:$E$201),9999),ROW(M83)),COLUMN(A:A)),"")</f>
        <v/>
      </c>
      <c r="N84" s="344" t="str">
        <f t="array" ref="N84">IFERROR(INDEX($F$1:$F$200,SMALL(IF($F$2:$F$201&lt;&gt;"",ROW($F$2:$F$201),9999),ROW(N83)),COLUMN(A:A)),"")</f>
        <v/>
      </c>
      <c r="O84" s="344" t="str">
        <f t="array" ref="O84">IFERROR(INDEX($G$1:$G$200,SMALL(IF($G$2:$G$201&lt;&gt;"",ROW($G$2:$G$201),9999),ROW(O83)),COLUMN(A:A)),"")</f>
        <v/>
      </c>
      <c r="P84" s="17"/>
      <c r="Q84" s="344" t="str">
        <f t="array" ref="Q84:R84">IFERROR((INDEX(L$1:O$201,SMALL(IF(MATCH($L$2:$L$201&amp;$O$2:$O$201,$L$2:$L$201&amp;$O$2:$O$201, )=ROW($L$1:$O$200),ROW($L$2:$O$201),4^8),ROW(A83)),{1,4})&amp;""),"")</f>
        <v/>
      </c>
      <c r="R84" s="344" t="str">
        <v/>
      </c>
      <c r="S84" s="17"/>
      <c r="T84" s="17" t="str">
        <f t="array" ref="T84">T(INDEX(Q:Q,MIN(IF(COUNTIF(T$1:T83,$Q$2:$Q$201),4^8,ROW($Q$2:$Q$201)))))</f>
        <v/>
      </c>
      <c r="U84" s="17" t="str">
        <f t="shared" ref="U84:AD84" ca="1" si="178">IFERROR(OFFSET($R$1,SUMPRODUCT(SMALL(($Q$2:$Q$201=U$1)*ROW($Q$2:$Q$201),ROW(79:79)+COUNTA($Q$2:$Q$201)-SUM(1*($Q$2:$Q$201=U$1))))-1,),"")</f>
        <v/>
      </c>
      <c r="V84" s="17" t="str">
        <f t="shared" ca="1" si="178"/>
        <v/>
      </c>
      <c r="W84" s="17" t="str">
        <f t="shared" ca="1" si="178"/>
        <v/>
      </c>
      <c r="X84" s="17" t="str">
        <f t="shared" ca="1" si="178"/>
        <v/>
      </c>
      <c r="Y84" s="17" t="str">
        <f t="shared" ca="1" si="178"/>
        <v/>
      </c>
      <c r="Z84" s="17" t="str">
        <f t="shared" ca="1" si="178"/>
        <v/>
      </c>
      <c r="AA84" s="17" t="str">
        <f t="shared" ca="1" si="178"/>
        <v/>
      </c>
      <c r="AB84" s="17" t="str">
        <f t="shared" ca="1" si="178"/>
        <v/>
      </c>
      <c r="AC84" s="17" t="str">
        <f t="shared" ca="1" si="178"/>
        <v/>
      </c>
      <c r="AD84" s="17" t="str">
        <f t="shared" ca="1" si="178"/>
        <v/>
      </c>
      <c r="AE84" s="17"/>
      <c r="AF84" s="344" t="str">
        <f>IF(AND(地價差額試算!K98="",$AJ84&lt;&gt;""),AF83,IF(AND(地價差額試算!K98&lt;&gt;"",$AJ84&lt;&gt;""),地價差額試算!K98,""))</f>
        <v/>
      </c>
      <c r="AG84" s="344" t="str">
        <f>IF(AND(地價差額試算!L98="",$AJ84&lt;&gt;""),AG83,IF(AND(地價差額試算!L98&lt;&gt;"",$AJ84&lt;&gt;""),地價差額試算!L98,""))</f>
        <v/>
      </c>
      <c r="AH84" s="344" t="str">
        <f>IF(AND(地價差額試算!M98="",$AJ84&lt;&gt;""),AH83,IF(AND(地價差額試算!M98&lt;&gt;"",$AJ84&lt;&gt;""),地價差額試算!M98,""))</f>
        <v/>
      </c>
      <c r="AI84" s="344" t="str">
        <f>IF(地價差額試算!N98&lt;&gt;"",地價差額試算!N98,"")</f>
        <v/>
      </c>
      <c r="AJ84" s="344" t="str">
        <f>IF(地價差額試算!O98&lt;&gt;"",地價差額試算!O98,"")</f>
        <v/>
      </c>
      <c r="AK84" s="344" t="str">
        <f>IF(地價差額試算!P98&lt;&gt;"",地價差額試算!P98,"")</f>
        <v/>
      </c>
      <c r="AL84" s="344" t="str">
        <f>IF(地價差額試算!Q98&lt;&gt;"",地價差額試算!Q98,"")</f>
        <v/>
      </c>
      <c r="AM84" s="344" t="str">
        <f t="shared" si="144"/>
        <v/>
      </c>
      <c r="AN84" s="344" t="str">
        <f t="shared" si="139"/>
        <v/>
      </c>
      <c r="AO84" s="344" t="str">
        <f t="shared" si="140"/>
        <v/>
      </c>
      <c r="AP84" s="17"/>
      <c r="AQ84" s="344" t="str">
        <f t="array" ref="AQ84">IFERROR(INDEX($AF$1:$AF$200,SMALL(IF($AF$2:$AF$201&lt;&gt;"",ROW($AF$2:$AF$201),9999),ROW(AQ83)),COLUMN(A:A)),"")</f>
        <v/>
      </c>
      <c r="AR84" s="344" t="str">
        <f t="array" ref="AR84">IFERROR(INDEX($AJ$1:$AJ$200,SMALL(IF($AJ$2:$AJ$201&lt;&gt;"",ROW($AJ$2:$AJ$201),9999),ROW(AQ83)),COLUMN(A:A)),"")</f>
        <v/>
      </c>
      <c r="AS84" s="344" t="str">
        <f t="array" ref="AS84">IFERROR(INDEX($AK$1:$AK$200,SMALL(IF($AK$2:$AK$201&lt;&gt;"",ROW($AK$2:$AK$201),9999),ROW(AS83)),COLUMN(A:A)),"")</f>
        <v/>
      </c>
      <c r="AT84" s="344" t="str">
        <f t="array" ref="AT84">IFERROR(INDEX($AL$1:$AL$200,SMALL(IF($AL$2:$AL$201&lt;&gt;"",ROW($AL$2:$AL$201),9999),ROW(AT83)),COLUMN(A:A)),"")</f>
        <v/>
      </c>
      <c r="AU84" s="17"/>
      <c r="AV84" s="344" t="str">
        <f t="array" ref="AV84:AW84">IFERROR((INDEX(AQ$1:AT$201,SMALL(IF(MATCH($AQ$2:$AQ$201&amp;$AT$2:$AT$201,$AQ$2:$AQ$201&amp;$AT$2:$AT$201, )=ROW($AQ$1:$AT$200),ROW($AQ$2:$AT$201),4^8),ROW(AV83)),{1,4})&amp;""),"")</f>
        <v/>
      </c>
      <c r="AW84" s="344" t="str">
        <v/>
      </c>
      <c r="AX84" s="17"/>
      <c r="AY84" s="17" t="str">
        <f t="array" ref="AY84">T(INDEX(AV:AV,MIN(IF(COUNTIF(AY$1:AY83,$AV$2:$AV$201),4^8,ROW($AV$2:$AV$201)))))</f>
        <v/>
      </c>
      <c r="AZ84" s="17" t="str">
        <f t="shared" ref="AZ84:BI84" ca="1" si="179">IFERROR(OFFSET($AW$1,SUMPRODUCT(SMALL(($AV$2:$AV$201=AZ$1)*ROW($AV$2:$AV$201),ROW(79:79)+COUNTA($AV$2:$AV$201)-SUM(1*($AV$2:$AV$201=AZ$1))))-1,),"")</f>
        <v/>
      </c>
      <c r="BA84" s="17" t="str">
        <f t="shared" ca="1" si="179"/>
        <v/>
      </c>
      <c r="BB84" s="17" t="str">
        <f t="shared" ca="1" si="179"/>
        <v/>
      </c>
      <c r="BC84" s="17" t="str">
        <f t="shared" ca="1" si="179"/>
        <v/>
      </c>
      <c r="BD84" s="17" t="str">
        <f t="shared" ca="1" si="179"/>
        <v/>
      </c>
      <c r="BE84" s="17" t="str">
        <f t="shared" ca="1" si="179"/>
        <v/>
      </c>
      <c r="BF84" s="17" t="str">
        <f t="shared" ca="1" si="179"/>
        <v/>
      </c>
      <c r="BG84" s="17" t="str">
        <f t="shared" ca="1" si="179"/>
        <v/>
      </c>
      <c r="BH84" s="17" t="str">
        <f t="shared" ca="1" si="179"/>
        <v/>
      </c>
      <c r="BI84" s="17" t="str">
        <f t="shared" ca="1" si="179"/>
        <v/>
      </c>
      <c r="BJ84" s="17"/>
      <c r="BK84" s="18" t="str">
        <f t="array" ref="BK84">IFERROR(INDEX($E$1:$E$200,SMALL(IF($E$2:$E$201&lt;&gt;"",ROW($E$2:$E$201),9999),ROW($A83)),COLUMN(A:A)),"")</f>
        <v/>
      </c>
      <c r="BL84" s="18" t="str">
        <f t="array" ref="BL84">IFERROR(INDEX($AJ$1:$AJ$200,SMALL(IF($AJ$2:$AJ$201&lt;&gt;"",ROW($AJ$2:$AJ$201),9999),ROW(A83)),COLUMN(A:A)),"")</f>
        <v/>
      </c>
      <c r="BM84" s="18" t="str">
        <f t="array" ref="BM84">T(INDEX($BK:$BK,MIN(IF(COUNTIF(BM$1:BM83,$BK$2:$BK$201),4^8,ROW($BK$2:$BK$201)))))</f>
        <v/>
      </c>
      <c r="BN84" s="18" t="str">
        <f t="array" ref="BN84">T(INDEX($BL:$BL,MIN(IF(COUNTIF(BN$1:BN83,$BL$2:$BL$201),4^8,ROW($BL$2:$BL$201)))))</f>
        <v/>
      </c>
      <c r="BO84" s="18" t="str">
        <f t="array" aca="1" ref="BO84" ca="1">IF(ROW(BO83)&gt;(COUNTA($BM$2:$BN$201)-COUNTIF($BM$2:$BN$201,"")),"",INDIRECT(TEXT(RIGHT(SMALL(IF($BM$2:$BN$501&lt;&gt;"",COLUMN($BM$2:$BN$501)*10001+ROW($BM$2:$BN$501)*100,999999),ROW(BO83)),4),"!R00!C00"),))</f>
        <v/>
      </c>
      <c r="BP84" s="18" t="str">
        <f t="array" aca="1" ref="BP84" ca="1">T(INDEX($BO:$BO,MIN(IF(COUNTIF(BP$1:BP83,$BO$2:$BO$201),4^8,ROW($BO$2:$BO$201)))))</f>
        <v/>
      </c>
    </row>
    <row r="85" spans="1:68">
      <c r="A85" s="344" t="str">
        <f>IF(AND(地價差額試算!A99="",$E85&lt;&gt;""),A84,IF(AND(地價差額試算!A99&lt;&gt;"",$E85&lt;&gt;""),地價差額試算!A99,""))</f>
        <v/>
      </c>
      <c r="B85" s="344" t="str">
        <f>IF(AND(地價差額試算!B99="",$E85&lt;&gt;""),B84,IF(AND(地價差額試算!B99&lt;&gt;"",$E85&lt;&gt;""),地價差額試算!B99,""))</f>
        <v/>
      </c>
      <c r="C85" s="344" t="str">
        <f>IF(AND(地價差額試算!C99="",$E85&lt;&gt;""),C84,IF(AND(地價差額試算!C99&lt;&gt;"",$E85&lt;&gt;""),地價差額試算!C99,""))</f>
        <v/>
      </c>
      <c r="D85" s="344" t="str">
        <f>IF(地價差額試算!D99&lt;&gt;"",地價差額試算!D99,"")</f>
        <v/>
      </c>
      <c r="E85" s="344" t="str">
        <f>IF(地價差額試算!E99&lt;&gt;"",地價差額試算!E99,"")</f>
        <v/>
      </c>
      <c r="F85" s="344" t="str">
        <f>IF(地價差額試算!F99&lt;&gt;"",地價差額試算!F99,"")</f>
        <v/>
      </c>
      <c r="G85" s="344" t="str">
        <f>IF(地價差額試算!G99&lt;&gt;"",地價差額試算!G99,"")</f>
        <v/>
      </c>
      <c r="H85" s="344" t="str">
        <f t="shared" si="142"/>
        <v/>
      </c>
      <c r="I85" s="344" t="str">
        <f t="shared" si="136"/>
        <v/>
      </c>
      <c r="J85" s="344" t="str">
        <f t="shared" si="137"/>
        <v/>
      </c>
      <c r="K85" s="17"/>
      <c r="L85" s="344" t="str">
        <f t="array" ref="L85">IFERROR(INDEX($A$1:$A$200,SMALL(IF($A$2:$A$201&lt;&gt;"",ROW($A$2:$A$201),9999),ROW(L84)),COLUMN(A:A)),"")</f>
        <v/>
      </c>
      <c r="M85" s="344" t="str">
        <f t="array" ref="M85">IFERROR(INDEX($E$1:$E$200,SMALL(IF($E$2:$E$201&lt;&gt;"",ROW($E$2:$E$201),9999),ROW(M84)),COLUMN(A:A)),"")</f>
        <v/>
      </c>
      <c r="N85" s="344" t="str">
        <f t="array" ref="N85">IFERROR(INDEX($F$1:$F$200,SMALL(IF($F$2:$F$201&lt;&gt;"",ROW($F$2:$F$201),9999),ROW(N84)),COLUMN(A:A)),"")</f>
        <v/>
      </c>
      <c r="O85" s="344" t="str">
        <f t="array" ref="O85">IFERROR(INDEX($G$1:$G$200,SMALL(IF($G$2:$G$201&lt;&gt;"",ROW($G$2:$G$201),9999),ROW(O84)),COLUMN(A:A)),"")</f>
        <v/>
      </c>
      <c r="P85" s="17"/>
      <c r="Q85" s="344" t="str">
        <f t="array" ref="Q85:R85">IFERROR((INDEX(L$1:O$201,SMALL(IF(MATCH($L$2:$L$201&amp;$O$2:$O$201,$L$2:$L$201&amp;$O$2:$O$201, )=ROW($L$1:$O$200),ROW($L$2:$O$201),4^8),ROW(A84)),{1,4})&amp;""),"")</f>
        <v/>
      </c>
      <c r="R85" s="344" t="str">
        <v/>
      </c>
      <c r="S85" s="17"/>
      <c r="T85" s="17" t="str">
        <f t="array" ref="T85">T(INDEX(Q:Q,MIN(IF(COUNTIF(T$1:T84,$Q$2:$Q$201),4^8,ROW($Q$2:$Q$201)))))</f>
        <v/>
      </c>
      <c r="U85" s="17" t="str">
        <f t="shared" ref="U85:AD85" ca="1" si="180">IFERROR(OFFSET($R$1,SUMPRODUCT(SMALL(($Q$2:$Q$201=U$1)*ROW($Q$2:$Q$201),ROW(80:80)+COUNTA($Q$2:$Q$201)-SUM(1*($Q$2:$Q$201=U$1))))-1,),"")</f>
        <v/>
      </c>
      <c r="V85" s="17" t="str">
        <f t="shared" ca="1" si="180"/>
        <v/>
      </c>
      <c r="W85" s="17" t="str">
        <f t="shared" ca="1" si="180"/>
        <v/>
      </c>
      <c r="X85" s="17" t="str">
        <f t="shared" ca="1" si="180"/>
        <v/>
      </c>
      <c r="Y85" s="17" t="str">
        <f t="shared" ca="1" si="180"/>
        <v/>
      </c>
      <c r="Z85" s="17" t="str">
        <f t="shared" ca="1" si="180"/>
        <v/>
      </c>
      <c r="AA85" s="17" t="str">
        <f t="shared" ca="1" si="180"/>
        <v/>
      </c>
      <c r="AB85" s="17" t="str">
        <f t="shared" ca="1" si="180"/>
        <v/>
      </c>
      <c r="AC85" s="17" t="str">
        <f t="shared" ca="1" si="180"/>
        <v/>
      </c>
      <c r="AD85" s="17" t="str">
        <f t="shared" ca="1" si="180"/>
        <v/>
      </c>
      <c r="AE85" s="17"/>
      <c r="AF85" s="344" t="str">
        <f>IF(AND(地價差額試算!K99="",$AJ85&lt;&gt;""),AF84,IF(AND(地價差額試算!K99&lt;&gt;"",$AJ85&lt;&gt;""),地價差額試算!K99,""))</f>
        <v/>
      </c>
      <c r="AG85" s="344" t="str">
        <f>IF(AND(地價差額試算!L99="",$AJ85&lt;&gt;""),AG84,IF(AND(地價差額試算!L99&lt;&gt;"",$AJ85&lt;&gt;""),地價差額試算!L99,""))</f>
        <v/>
      </c>
      <c r="AH85" s="344" t="str">
        <f>IF(AND(地價差額試算!M99="",$AJ85&lt;&gt;""),AH84,IF(AND(地價差額試算!M99&lt;&gt;"",$AJ85&lt;&gt;""),地價差額試算!M99,""))</f>
        <v/>
      </c>
      <c r="AI85" s="344" t="str">
        <f>IF(地價差額試算!N99&lt;&gt;"",地價差額試算!N99,"")</f>
        <v/>
      </c>
      <c r="AJ85" s="344" t="str">
        <f>IF(地價差額試算!O99&lt;&gt;"",地價差額試算!O99,"")</f>
        <v/>
      </c>
      <c r="AK85" s="344" t="str">
        <f>IF(地價差額試算!P99&lt;&gt;"",地價差額試算!P99,"")</f>
        <v/>
      </c>
      <c r="AL85" s="344" t="str">
        <f>IF(地價差額試算!Q99&lt;&gt;"",地價差額試算!Q99,"")</f>
        <v/>
      </c>
      <c r="AM85" s="344" t="str">
        <f t="shared" si="144"/>
        <v/>
      </c>
      <c r="AN85" s="344" t="str">
        <f t="shared" si="139"/>
        <v/>
      </c>
      <c r="AO85" s="344" t="str">
        <f t="shared" si="140"/>
        <v/>
      </c>
      <c r="AP85" s="17"/>
      <c r="AQ85" s="344" t="str">
        <f t="array" ref="AQ85">IFERROR(INDEX($AF$1:$AF$200,SMALL(IF($AF$2:$AF$201&lt;&gt;"",ROW($AF$2:$AF$201),9999),ROW(AQ84)),COLUMN(A:A)),"")</f>
        <v/>
      </c>
      <c r="AR85" s="344" t="str">
        <f t="array" ref="AR85">IFERROR(INDEX($AJ$1:$AJ$200,SMALL(IF($AJ$2:$AJ$201&lt;&gt;"",ROW($AJ$2:$AJ$201),9999),ROW(AQ84)),COLUMN(A:A)),"")</f>
        <v/>
      </c>
      <c r="AS85" s="344" t="str">
        <f t="array" ref="AS85">IFERROR(INDEX($AK$1:$AK$200,SMALL(IF($AK$2:$AK$201&lt;&gt;"",ROW($AK$2:$AK$201),9999),ROW(AS84)),COLUMN(A:A)),"")</f>
        <v/>
      </c>
      <c r="AT85" s="344" t="str">
        <f t="array" ref="AT85">IFERROR(INDEX($AL$1:$AL$200,SMALL(IF($AL$2:$AL$201&lt;&gt;"",ROW($AL$2:$AL$201),9999),ROW(AT84)),COLUMN(A:A)),"")</f>
        <v/>
      </c>
      <c r="AU85" s="17"/>
      <c r="AV85" s="344" t="str">
        <f t="array" ref="AV85:AW85">IFERROR((INDEX(AQ$1:AT$201,SMALL(IF(MATCH($AQ$2:$AQ$201&amp;$AT$2:$AT$201,$AQ$2:$AQ$201&amp;$AT$2:$AT$201, )=ROW($AQ$1:$AT$200),ROW($AQ$2:$AT$201),4^8),ROW(AV84)),{1,4})&amp;""),"")</f>
        <v/>
      </c>
      <c r="AW85" s="344" t="str">
        <v/>
      </c>
      <c r="AX85" s="17"/>
      <c r="AY85" s="17" t="str">
        <f t="array" ref="AY85">T(INDEX(AV:AV,MIN(IF(COUNTIF(AY$1:AY84,$AV$2:$AV$201),4^8,ROW($AV$2:$AV$201)))))</f>
        <v/>
      </c>
      <c r="AZ85" s="17" t="str">
        <f t="shared" ref="AZ85:BI85" ca="1" si="181">IFERROR(OFFSET($AW$1,SUMPRODUCT(SMALL(($AV$2:$AV$201=AZ$1)*ROW($AV$2:$AV$201),ROW(80:80)+COUNTA($AV$2:$AV$201)-SUM(1*($AV$2:$AV$201=AZ$1))))-1,),"")</f>
        <v/>
      </c>
      <c r="BA85" s="17" t="str">
        <f t="shared" ca="1" si="181"/>
        <v/>
      </c>
      <c r="BB85" s="17" t="str">
        <f t="shared" ca="1" si="181"/>
        <v/>
      </c>
      <c r="BC85" s="17" t="str">
        <f t="shared" ca="1" si="181"/>
        <v/>
      </c>
      <c r="BD85" s="17" t="str">
        <f t="shared" ca="1" si="181"/>
        <v/>
      </c>
      <c r="BE85" s="17" t="str">
        <f t="shared" ca="1" si="181"/>
        <v/>
      </c>
      <c r="BF85" s="17" t="str">
        <f t="shared" ca="1" si="181"/>
        <v/>
      </c>
      <c r="BG85" s="17" t="str">
        <f t="shared" ca="1" si="181"/>
        <v/>
      </c>
      <c r="BH85" s="17" t="str">
        <f t="shared" ca="1" si="181"/>
        <v/>
      </c>
      <c r="BI85" s="17" t="str">
        <f t="shared" ca="1" si="181"/>
        <v/>
      </c>
      <c r="BJ85" s="17"/>
      <c r="BK85" s="18" t="str">
        <f t="array" ref="BK85">IFERROR(INDEX($E$1:$E$200,SMALL(IF($E$2:$E$201&lt;&gt;"",ROW($E$2:$E$201),9999),ROW($A84)),COLUMN(A:A)),"")</f>
        <v/>
      </c>
      <c r="BL85" s="18" t="str">
        <f t="array" ref="BL85">IFERROR(INDEX($AJ$1:$AJ$200,SMALL(IF($AJ$2:$AJ$201&lt;&gt;"",ROW($AJ$2:$AJ$201),9999),ROW(A84)),COLUMN(A:A)),"")</f>
        <v/>
      </c>
      <c r="BM85" s="18" t="str">
        <f t="array" ref="BM85">T(INDEX($BK:$BK,MIN(IF(COUNTIF(BM$1:BM84,$BK$2:$BK$201),4^8,ROW($BK$2:$BK$201)))))</f>
        <v/>
      </c>
      <c r="BN85" s="18" t="str">
        <f t="array" ref="BN85">T(INDEX($BL:$BL,MIN(IF(COUNTIF(BN$1:BN84,$BL$2:$BL$201),4^8,ROW($BL$2:$BL$201)))))</f>
        <v/>
      </c>
      <c r="BO85" s="18" t="str">
        <f t="array" aca="1" ref="BO85" ca="1">IF(ROW(BO84)&gt;(COUNTA($BM$2:$BN$201)-COUNTIF($BM$2:$BN$201,"")),"",INDIRECT(TEXT(RIGHT(SMALL(IF($BM$2:$BN$501&lt;&gt;"",COLUMN($BM$2:$BN$501)*10001+ROW($BM$2:$BN$501)*100,999999),ROW(BO84)),4),"!R00!C00"),))</f>
        <v/>
      </c>
      <c r="BP85" s="18" t="str">
        <f t="array" aca="1" ref="BP85" ca="1">T(INDEX($BO:$BO,MIN(IF(COUNTIF(BP$1:BP84,$BO$2:$BO$201),4^8,ROW($BO$2:$BO$201)))))</f>
        <v/>
      </c>
    </row>
    <row r="86" spans="1:68">
      <c r="A86" s="344" t="str">
        <f>IF(AND(地價差額試算!A100="",$E86&lt;&gt;""),A85,IF(AND(地價差額試算!A100&lt;&gt;"",$E86&lt;&gt;""),地價差額試算!A100,""))</f>
        <v/>
      </c>
      <c r="B86" s="344" t="str">
        <f>IF(AND(地價差額試算!B100="",$E86&lt;&gt;""),B85,IF(AND(地價差額試算!B100&lt;&gt;"",$E86&lt;&gt;""),地價差額試算!B100,""))</f>
        <v/>
      </c>
      <c r="C86" s="344" t="str">
        <f>IF(AND(地價差額試算!C100="",$E86&lt;&gt;""),C85,IF(AND(地價差額試算!C100&lt;&gt;"",$E86&lt;&gt;""),地價差額試算!C100,""))</f>
        <v/>
      </c>
      <c r="D86" s="344" t="str">
        <f>IF(地價差額試算!D100&lt;&gt;"",地價差額試算!D100,"")</f>
        <v/>
      </c>
      <c r="E86" s="344" t="str">
        <f>IF(地價差額試算!E100&lt;&gt;"",地價差額試算!E100,"")</f>
        <v/>
      </c>
      <c r="F86" s="344" t="str">
        <f>IF(地價差額試算!F100&lt;&gt;"",地價差額試算!F100,"")</f>
        <v/>
      </c>
      <c r="G86" s="344" t="str">
        <f>IF(地價差額試算!G100&lt;&gt;"",地價差額試算!G100,"")</f>
        <v/>
      </c>
      <c r="H86" s="344" t="str">
        <f t="shared" si="142"/>
        <v/>
      </c>
      <c r="I86" s="344" t="str">
        <f t="shared" si="136"/>
        <v/>
      </c>
      <c r="J86" s="344" t="str">
        <f t="shared" si="137"/>
        <v/>
      </c>
      <c r="K86" s="17"/>
      <c r="L86" s="344" t="str">
        <f t="array" ref="L86">IFERROR(INDEX($A$1:$A$200,SMALL(IF($A$2:$A$201&lt;&gt;"",ROW($A$2:$A$201),9999),ROW(L85)),COLUMN(A:A)),"")</f>
        <v/>
      </c>
      <c r="M86" s="344" t="str">
        <f t="array" ref="M86">IFERROR(INDEX($E$1:$E$200,SMALL(IF($E$2:$E$201&lt;&gt;"",ROW($E$2:$E$201),9999),ROW(M85)),COLUMN(A:A)),"")</f>
        <v/>
      </c>
      <c r="N86" s="344" t="str">
        <f t="array" ref="N86">IFERROR(INDEX($F$1:$F$200,SMALL(IF($F$2:$F$201&lt;&gt;"",ROW($F$2:$F$201),9999),ROW(N85)),COLUMN(A:A)),"")</f>
        <v/>
      </c>
      <c r="O86" s="344" t="str">
        <f t="array" ref="O86">IFERROR(INDEX($G$1:$G$200,SMALL(IF($G$2:$G$201&lt;&gt;"",ROW($G$2:$G$201),9999),ROW(O85)),COLUMN(A:A)),"")</f>
        <v/>
      </c>
      <c r="P86" s="17"/>
      <c r="Q86" s="344" t="str">
        <f t="array" ref="Q86:R86">IFERROR((INDEX(L$1:O$201,SMALL(IF(MATCH($L$2:$L$201&amp;$O$2:$O$201,$L$2:$L$201&amp;$O$2:$O$201, )=ROW($L$1:$O$200),ROW($L$2:$O$201),4^8),ROW(A85)),{1,4})&amp;""),"")</f>
        <v/>
      </c>
      <c r="R86" s="344" t="str">
        <v/>
      </c>
      <c r="S86" s="17"/>
      <c r="T86" s="17" t="str">
        <f t="array" ref="T86">T(INDEX(Q:Q,MIN(IF(COUNTIF(T$1:T85,$Q$2:$Q$201),4^8,ROW($Q$2:$Q$201)))))</f>
        <v/>
      </c>
      <c r="U86" s="17" t="str">
        <f t="shared" ref="U86:AD86" ca="1" si="182">IFERROR(OFFSET($R$1,SUMPRODUCT(SMALL(($Q$2:$Q$201=U$1)*ROW($Q$2:$Q$201),ROW(81:81)+COUNTA($Q$2:$Q$201)-SUM(1*($Q$2:$Q$201=U$1))))-1,),"")</f>
        <v/>
      </c>
      <c r="V86" s="17" t="str">
        <f t="shared" ca="1" si="182"/>
        <v/>
      </c>
      <c r="W86" s="17" t="str">
        <f t="shared" ca="1" si="182"/>
        <v/>
      </c>
      <c r="X86" s="17" t="str">
        <f t="shared" ca="1" si="182"/>
        <v/>
      </c>
      <c r="Y86" s="17" t="str">
        <f t="shared" ca="1" si="182"/>
        <v/>
      </c>
      <c r="Z86" s="17" t="str">
        <f t="shared" ca="1" si="182"/>
        <v/>
      </c>
      <c r="AA86" s="17" t="str">
        <f t="shared" ca="1" si="182"/>
        <v/>
      </c>
      <c r="AB86" s="17" t="str">
        <f t="shared" ca="1" si="182"/>
        <v/>
      </c>
      <c r="AC86" s="17" t="str">
        <f t="shared" ca="1" si="182"/>
        <v/>
      </c>
      <c r="AD86" s="17" t="str">
        <f t="shared" ca="1" si="182"/>
        <v/>
      </c>
      <c r="AE86" s="17"/>
      <c r="AF86" s="344" t="str">
        <f>IF(AND(地價差額試算!K100="",$AJ86&lt;&gt;""),AF85,IF(AND(地價差額試算!K100&lt;&gt;"",$AJ86&lt;&gt;""),地價差額試算!K100,""))</f>
        <v/>
      </c>
      <c r="AG86" s="344" t="str">
        <f>IF(AND(地價差額試算!L100="",$AJ86&lt;&gt;""),AG85,IF(AND(地價差額試算!L100&lt;&gt;"",$AJ86&lt;&gt;""),地價差額試算!L100,""))</f>
        <v/>
      </c>
      <c r="AH86" s="344" t="str">
        <f>IF(AND(地價差額試算!M100="",$AJ86&lt;&gt;""),AH85,IF(AND(地價差額試算!M100&lt;&gt;"",$AJ86&lt;&gt;""),地價差額試算!M100,""))</f>
        <v/>
      </c>
      <c r="AI86" s="344" t="str">
        <f>IF(地價差額試算!N100&lt;&gt;"",地價差額試算!N100,"")</f>
        <v/>
      </c>
      <c r="AJ86" s="344" t="str">
        <f>IF(地價差額試算!O100&lt;&gt;"",地價差額試算!O100,"")</f>
        <v/>
      </c>
      <c r="AK86" s="344" t="str">
        <f>IF(地價差額試算!P100&lt;&gt;"",地價差額試算!P100,"")</f>
        <v/>
      </c>
      <c r="AL86" s="344" t="str">
        <f>IF(地價差額試算!Q100&lt;&gt;"",地價差額試算!Q100,"")</f>
        <v/>
      </c>
      <c r="AM86" s="344" t="str">
        <f t="shared" si="144"/>
        <v/>
      </c>
      <c r="AN86" s="344" t="str">
        <f t="shared" si="139"/>
        <v/>
      </c>
      <c r="AO86" s="344" t="str">
        <f t="shared" si="140"/>
        <v/>
      </c>
      <c r="AP86" s="17"/>
      <c r="AQ86" s="344" t="str">
        <f t="array" ref="AQ86">IFERROR(INDEX($AF$1:$AF$200,SMALL(IF($AF$2:$AF$201&lt;&gt;"",ROW($AF$2:$AF$201),9999),ROW(AQ85)),COLUMN(A:A)),"")</f>
        <v/>
      </c>
      <c r="AR86" s="344" t="str">
        <f t="array" ref="AR86">IFERROR(INDEX($AJ$1:$AJ$200,SMALL(IF($AJ$2:$AJ$201&lt;&gt;"",ROW($AJ$2:$AJ$201),9999),ROW(AQ85)),COLUMN(A:A)),"")</f>
        <v/>
      </c>
      <c r="AS86" s="344" t="str">
        <f t="array" ref="AS86">IFERROR(INDEX($AK$1:$AK$200,SMALL(IF($AK$2:$AK$201&lt;&gt;"",ROW($AK$2:$AK$201),9999),ROW(AS85)),COLUMN(A:A)),"")</f>
        <v/>
      </c>
      <c r="AT86" s="344" t="str">
        <f t="array" ref="AT86">IFERROR(INDEX($AL$1:$AL$200,SMALL(IF($AL$2:$AL$201&lt;&gt;"",ROW($AL$2:$AL$201),9999),ROW(AT85)),COLUMN(A:A)),"")</f>
        <v/>
      </c>
      <c r="AU86" s="17"/>
      <c r="AV86" s="344" t="str">
        <f t="array" ref="AV86:AW86">IFERROR((INDEX(AQ$1:AT$201,SMALL(IF(MATCH($AQ$2:$AQ$201&amp;$AT$2:$AT$201,$AQ$2:$AQ$201&amp;$AT$2:$AT$201, )=ROW($AQ$1:$AT$200),ROW($AQ$2:$AT$201),4^8),ROW(AV85)),{1,4})&amp;""),"")</f>
        <v/>
      </c>
      <c r="AW86" s="344" t="str">
        <v/>
      </c>
      <c r="AX86" s="17"/>
      <c r="AY86" s="17" t="str">
        <f t="array" ref="AY86">T(INDEX(AV:AV,MIN(IF(COUNTIF(AY$1:AY85,$AV$2:$AV$201),4^8,ROW($AV$2:$AV$201)))))</f>
        <v/>
      </c>
      <c r="AZ86" s="17" t="str">
        <f t="shared" ref="AZ86:BI86" ca="1" si="183">IFERROR(OFFSET($AW$1,SUMPRODUCT(SMALL(($AV$2:$AV$201=AZ$1)*ROW($AV$2:$AV$201),ROW(81:81)+COUNTA($AV$2:$AV$201)-SUM(1*($AV$2:$AV$201=AZ$1))))-1,),"")</f>
        <v/>
      </c>
      <c r="BA86" s="17" t="str">
        <f t="shared" ca="1" si="183"/>
        <v/>
      </c>
      <c r="BB86" s="17" t="str">
        <f t="shared" ca="1" si="183"/>
        <v/>
      </c>
      <c r="BC86" s="17" t="str">
        <f t="shared" ca="1" si="183"/>
        <v/>
      </c>
      <c r="BD86" s="17" t="str">
        <f t="shared" ca="1" si="183"/>
        <v/>
      </c>
      <c r="BE86" s="17" t="str">
        <f t="shared" ca="1" si="183"/>
        <v/>
      </c>
      <c r="BF86" s="17" t="str">
        <f t="shared" ca="1" si="183"/>
        <v/>
      </c>
      <c r="BG86" s="17" t="str">
        <f t="shared" ca="1" si="183"/>
        <v/>
      </c>
      <c r="BH86" s="17" t="str">
        <f t="shared" ca="1" si="183"/>
        <v/>
      </c>
      <c r="BI86" s="17" t="str">
        <f t="shared" ca="1" si="183"/>
        <v/>
      </c>
      <c r="BJ86" s="17"/>
      <c r="BK86" s="18" t="str">
        <f t="array" ref="BK86">IFERROR(INDEX($E$1:$E$200,SMALL(IF($E$2:$E$201&lt;&gt;"",ROW($E$2:$E$201),9999),ROW($A85)),COLUMN(A:A)),"")</f>
        <v/>
      </c>
      <c r="BL86" s="18" t="str">
        <f t="array" ref="BL86">IFERROR(INDEX($AJ$1:$AJ$200,SMALL(IF($AJ$2:$AJ$201&lt;&gt;"",ROW($AJ$2:$AJ$201),9999),ROW(A85)),COLUMN(A:A)),"")</f>
        <v/>
      </c>
      <c r="BM86" s="18" t="str">
        <f t="array" ref="BM86">T(INDEX($BK:$BK,MIN(IF(COUNTIF(BM$1:BM85,$BK$2:$BK$201),4^8,ROW($BK$2:$BK$201)))))</f>
        <v/>
      </c>
      <c r="BN86" s="18" t="str">
        <f t="array" ref="BN86">T(INDEX($BL:$BL,MIN(IF(COUNTIF(BN$1:BN85,$BL$2:$BL$201),4^8,ROW($BL$2:$BL$201)))))</f>
        <v/>
      </c>
      <c r="BO86" s="18" t="str">
        <f t="array" aca="1" ref="BO86" ca="1">IF(ROW(BO85)&gt;(COUNTA($BM$2:$BN$201)-COUNTIF($BM$2:$BN$201,"")),"",INDIRECT(TEXT(RIGHT(SMALL(IF($BM$2:$BN$501&lt;&gt;"",COLUMN($BM$2:$BN$501)*10001+ROW($BM$2:$BN$501)*100,999999),ROW(BO85)),4),"!R00!C00"),))</f>
        <v/>
      </c>
      <c r="BP86" s="18" t="str">
        <f t="array" aca="1" ref="BP86" ca="1">T(INDEX($BO:$BO,MIN(IF(COUNTIF(BP$1:BP85,$BO$2:$BO$201),4^8,ROW($BO$2:$BO$201)))))</f>
        <v/>
      </c>
    </row>
    <row r="87" spans="1:68">
      <c r="A87" s="344" t="str">
        <f>IF(AND(地價差額試算!A101="",$E87&lt;&gt;""),A86,IF(AND(地價差額試算!A101&lt;&gt;"",$E87&lt;&gt;""),地價差額試算!A101,""))</f>
        <v/>
      </c>
      <c r="B87" s="344" t="str">
        <f>IF(AND(地價差額試算!B101="",$E87&lt;&gt;""),B86,IF(AND(地價差額試算!B101&lt;&gt;"",$E87&lt;&gt;""),地價差額試算!B101,""))</f>
        <v/>
      </c>
      <c r="C87" s="344" t="str">
        <f>IF(AND(地價差額試算!C101="",$E87&lt;&gt;""),C86,IF(AND(地價差額試算!C101&lt;&gt;"",$E87&lt;&gt;""),地價差額試算!C101,""))</f>
        <v/>
      </c>
      <c r="D87" s="344" t="str">
        <f>IF(地價差額試算!D101&lt;&gt;"",地價差額試算!D101,"")</f>
        <v/>
      </c>
      <c r="E87" s="344" t="str">
        <f>IF(地價差額試算!E101&lt;&gt;"",地價差額試算!E101,"")</f>
        <v/>
      </c>
      <c r="F87" s="344" t="str">
        <f>IF(地價差額試算!F101&lt;&gt;"",地價差額試算!F101,"")</f>
        <v/>
      </c>
      <c r="G87" s="344" t="str">
        <f>IF(地價差額試算!G101&lt;&gt;"",地價差額試算!G101,"")</f>
        <v/>
      </c>
      <c r="H87" s="344" t="str">
        <f t="shared" si="142"/>
        <v/>
      </c>
      <c r="I87" s="344" t="str">
        <f t="shared" si="136"/>
        <v/>
      </c>
      <c r="J87" s="344" t="str">
        <f t="shared" si="137"/>
        <v/>
      </c>
      <c r="K87" s="17"/>
      <c r="L87" s="344" t="str">
        <f t="array" ref="L87">IFERROR(INDEX($A$1:$A$200,SMALL(IF($A$2:$A$201&lt;&gt;"",ROW($A$2:$A$201),9999),ROW(L86)),COLUMN(A:A)),"")</f>
        <v/>
      </c>
      <c r="M87" s="344" t="str">
        <f t="array" ref="M87">IFERROR(INDEX($E$1:$E$200,SMALL(IF($E$2:$E$201&lt;&gt;"",ROW($E$2:$E$201),9999),ROW(M86)),COLUMN(A:A)),"")</f>
        <v/>
      </c>
      <c r="N87" s="344" t="str">
        <f t="array" ref="N87">IFERROR(INDEX($F$1:$F$200,SMALL(IF($F$2:$F$201&lt;&gt;"",ROW($F$2:$F$201),9999),ROW(N86)),COLUMN(A:A)),"")</f>
        <v/>
      </c>
      <c r="O87" s="344" t="str">
        <f t="array" ref="O87">IFERROR(INDEX($G$1:$G$200,SMALL(IF($G$2:$G$201&lt;&gt;"",ROW($G$2:$G$201),9999),ROW(O86)),COLUMN(A:A)),"")</f>
        <v/>
      </c>
      <c r="P87" s="17"/>
      <c r="Q87" s="344" t="str">
        <f t="array" ref="Q87:R87">IFERROR((INDEX(L$1:O$201,SMALL(IF(MATCH($L$2:$L$201&amp;$O$2:$O$201,$L$2:$L$201&amp;$O$2:$O$201, )=ROW($L$1:$O$200),ROW($L$2:$O$201),4^8),ROW(A86)),{1,4})&amp;""),"")</f>
        <v/>
      </c>
      <c r="R87" s="344" t="str">
        <v/>
      </c>
      <c r="S87" s="17"/>
      <c r="T87" s="17" t="str">
        <f t="array" ref="T87">T(INDEX(Q:Q,MIN(IF(COUNTIF(T$1:T86,$Q$2:$Q$201),4^8,ROW($Q$2:$Q$201)))))</f>
        <v/>
      </c>
      <c r="U87" s="17" t="str">
        <f t="shared" ref="U87:AD87" ca="1" si="184">IFERROR(OFFSET($R$1,SUMPRODUCT(SMALL(($Q$2:$Q$201=U$1)*ROW($Q$2:$Q$201),ROW(82:82)+COUNTA($Q$2:$Q$201)-SUM(1*($Q$2:$Q$201=U$1))))-1,),"")</f>
        <v/>
      </c>
      <c r="V87" s="17" t="str">
        <f t="shared" ca="1" si="184"/>
        <v/>
      </c>
      <c r="W87" s="17" t="str">
        <f t="shared" ca="1" si="184"/>
        <v/>
      </c>
      <c r="X87" s="17" t="str">
        <f t="shared" ca="1" si="184"/>
        <v/>
      </c>
      <c r="Y87" s="17" t="str">
        <f t="shared" ca="1" si="184"/>
        <v/>
      </c>
      <c r="Z87" s="17" t="str">
        <f t="shared" ca="1" si="184"/>
        <v/>
      </c>
      <c r="AA87" s="17" t="str">
        <f t="shared" ca="1" si="184"/>
        <v/>
      </c>
      <c r="AB87" s="17" t="str">
        <f t="shared" ca="1" si="184"/>
        <v/>
      </c>
      <c r="AC87" s="17" t="str">
        <f t="shared" ca="1" si="184"/>
        <v/>
      </c>
      <c r="AD87" s="17" t="str">
        <f t="shared" ca="1" si="184"/>
        <v/>
      </c>
      <c r="AE87" s="17"/>
      <c r="AF87" s="344" t="str">
        <f>IF(AND(地價差額試算!K101="",$AJ87&lt;&gt;""),AF86,IF(AND(地價差額試算!K101&lt;&gt;"",$AJ87&lt;&gt;""),地價差額試算!K101,""))</f>
        <v/>
      </c>
      <c r="AG87" s="344" t="str">
        <f>IF(AND(地價差額試算!L101="",$AJ87&lt;&gt;""),AG86,IF(AND(地價差額試算!L101&lt;&gt;"",$AJ87&lt;&gt;""),地價差額試算!L101,""))</f>
        <v/>
      </c>
      <c r="AH87" s="344" t="str">
        <f>IF(AND(地價差額試算!M101="",$AJ87&lt;&gt;""),AH86,IF(AND(地價差額試算!M101&lt;&gt;"",$AJ87&lt;&gt;""),地價差額試算!M101,""))</f>
        <v/>
      </c>
      <c r="AI87" s="344" t="str">
        <f>IF(地價差額試算!N101&lt;&gt;"",地價差額試算!N101,"")</f>
        <v/>
      </c>
      <c r="AJ87" s="344" t="str">
        <f>IF(地價差額試算!O101&lt;&gt;"",地價差額試算!O101,"")</f>
        <v/>
      </c>
      <c r="AK87" s="344" t="str">
        <f>IF(地價差額試算!P101&lt;&gt;"",地價差額試算!P101,"")</f>
        <v/>
      </c>
      <c r="AL87" s="344" t="str">
        <f>IF(地價差額試算!Q101&lt;&gt;"",地價差額試算!Q101,"")</f>
        <v/>
      </c>
      <c r="AM87" s="344" t="str">
        <f t="shared" si="144"/>
        <v/>
      </c>
      <c r="AN87" s="344" t="str">
        <f t="shared" si="139"/>
        <v/>
      </c>
      <c r="AO87" s="344" t="str">
        <f t="shared" si="140"/>
        <v/>
      </c>
      <c r="AP87" s="17"/>
      <c r="AQ87" s="344" t="str">
        <f t="array" ref="AQ87">IFERROR(INDEX($AF$1:$AF$200,SMALL(IF($AF$2:$AF$201&lt;&gt;"",ROW($AF$2:$AF$201),9999),ROW(AQ86)),COLUMN(A:A)),"")</f>
        <v/>
      </c>
      <c r="AR87" s="344" t="str">
        <f t="array" ref="AR87">IFERROR(INDEX($AJ$1:$AJ$200,SMALL(IF($AJ$2:$AJ$201&lt;&gt;"",ROW($AJ$2:$AJ$201),9999),ROW(AQ86)),COLUMN(A:A)),"")</f>
        <v/>
      </c>
      <c r="AS87" s="344" t="str">
        <f t="array" ref="AS87">IFERROR(INDEX($AK$1:$AK$200,SMALL(IF($AK$2:$AK$201&lt;&gt;"",ROW($AK$2:$AK$201),9999),ROW(AS86)),COLUMN(A:A)),"")</f>
        <v/>
      </c>
      <c r="AT87" s="344" t="str">
        <f t="array" ref="AT87">IFERROR(INDEX($AL$1:$AL$200,SMALL(IF($AL$2:$AL$201&lt;&gt;"",ROW($AL$2:$AL$201),9999),ROW(AT86)),COLUMN(A:A)),"")</f>
        <v/>
      </c>
      <c r="AU87" s="17"/>
      <c r="AV87" s="344" t="str">
        <f t="array" ref="AV87:AW87">IFERROR((INDEX(AQ$1:AT$201,SMALL(IF(MATCH($AQ$2:$AQ$201&amp;$AT$2:$AT$201,$AQ$2:$AQ$201&amp;$AT$2:$AT$201, )=ROW($AQ$1:$AT$200),ROW($AQ$2:$AT$201),4^8),ROW(AV86)),{1,4})&amp;""),"")</f>
        <v/>
      </c>
      <c r="AW87" s="344" t="str">
        <v/>
      </c>
      <c r="AX87" s="17"/>
      <c r="AY87" s="17" t="str">
        <f t="array" ref="AY87">T(INDEX(AV:AV,MIN(IF(COUNTIF(AY$1:AY86,$AV$2:$AV$201),4^8,ROW($AV$2:$AV$201)))))</f>
        <v/>
      </c>
      <c r="AZ87" s="17" t="str">
        <f t="shared" ref="AZ87:BI87" ca="1" si="185">IFERROR(OFFSET($AW$1,SUMPRODUCT(SMALL(($AV$2:$AV$201=AZ$1)*ROW($AV$2:$AV$201),ROW(82:82)+COUNTA($AV$2:$AV$201)-SUM(1*($AV$2:$AV$201=AZ$1))))-1,),"")</f>
        <v/>
      </c>
      <c r="BA87" s="17" t="str">
        <f t="shared" ca="1" si="185"/>
        <v/>
      </c>
      <c r="BB87" s="17" t="str">
        <f t="shared" ca="1" si="185"/>
        <v/>
      </c>
      <c r="BC87" s="17" t="str">
        <f t="shared" ca="1" si="185"/>
        <v/>
      </c>
      <c r="BD87" s="17" t="str">
        <f t="shared" ca="1" si="185"/>
        <v/>
      </c>
      <c r="BE87" s="17" t="str">
        <f t="shared" ca="1" si="185"/>
        <v/>
      </c>
      <c r="BF87" s="17" t="str">
        <f t="shared" ca="1" si="185"/>
        <v/>
      </c>
      <c r="BG87" s="17" t="str">
        <f t="shared" ca="1" si="185"/>
        <v/>
      </c>
      <c r="BH87" s="17" t="str">
        <f t="shared" ca="1" si="185"/>
        <v/>
      </c>
      <c r="BI87" s="17" t="str">
        <f t="shared" ca="1" si="185"/>
        <v/>
      </c>
      <c r="BJ87" s="17"/>
      <c r="BK87" s="18" t="str">
        <f t="array" ref="BK87">IFERROR(INDEX($E$1:$E$200,SMALL(IF($E$2:$E$201&lt;&gt;"",ROW($E$2:$E$201),9999),ROW($A86)),COLUMN(A:A)),"")</f>
        <v/>
      </c>
      <c r="BL87" s="18" t="str">
        <f t="array" ref="BL87">IFERROR(INDEX($AJ$1:$AJ$200,SMALL(IF($AJ$2:$AJ$201&lt;&gt;"",ROW($AJ$2:$AJ$201),9999),ROW(A86)),COLUMN(A:A)),"")</f>
        <v/>
      </c>
      <c r="BM87" s="18" t="str">
        <f t="array" ref="BM87">T(INDEX($BK:$BK,MIN(IF(COUNTIF(BM$1:BM86,$BK$2:$BK$201),4^8,ROW($BK$2:$BK$201)))))</f>
        <v/>
      </c>
      <c r="BN87" s="18" t="str">
        <f t="array" ref="BN87">T(INDEX($BL:$BL,MIN(IF(COUNTIF(BN$1:BN86,$BL$2:$BL$201),4^8,ROW($BL$2:$BL$201)))))</f>
        <v/>
      </c>
      <c r="BO87" s="18" t="str">
        <f t="array" aca="1" ref="BO87" ca="1">IF(ROW(BO86)&gt;(COUNTA($BM$2:$BN$201)-COUNTIF($BM$2:$BN$201,"")),"",INDIRECT(TEXT(RIGHT(SMALL(IF($BM$2:$BN$501&lt;&gt;"",COLUMN($BM$2:$BN$501)*10001+ROW($BM$2:$BN$501)*100,999999),ROW(BO86)),4),"!R00!C00"),))</f>
        <v/>
      </c>
      <c r="BP87" s="18" t="str">
        <f t="array" aca="1" ref="BP87" ca="1">T(INDEX($BO:$BO,MIN(IF(COUNTIF(BP$1:BP86,$BO$2:$BO$201),4^8,ROW($BO$2:$BO$201)))))</f>
        <v/>
      </c>
    </row>
    <row r="88" spans="1:68">
      <c r="A88" s="344" t="str">
        <f>IF(AND(地價差額試算!A102="",$E88&lt;&gt;""),A87,IF(AND(地價差額試算!A102&lt;&gt;"",$E88&lt;&gt;""),地價差額試算!A102,""))</f>
        <v/>
      </c>
      <c r="B88" s="344" t="str">
        <f>IF(AND(地價差額試算!B102="",$E88&lt;&gt;""),B87,IF(AND(地價差額試算!B102&lt;&gt;"",$E88&lt;&gt;""),地價差額試算!B102,""))</f>
        <v/>
      </c>
      <c r="C88" s="344" t="str">
        <f>IF(AND(地價差額試算!C102="",$E88&lt;&gt;""),C87,IF(AND(地價差額試算!C102&lt;&gt;"",$E88&lt;&gt;""),地價差額試算!C102,""))</f>
        <v/>
      </c>
      <c r="D88" s="344" t="str">
        <f>IF(地價差額試算!D102&lt;&gt;"",地價差額試算!D102,"")</f>
        <v/>
      </c>
      <c r="E88" s="344" t="str">
        <f>IF(地價差額試算!E102&lt;&gt;"",地價差額試算!E102,"")</f>
        <v/>
      </c>
      <c r="F88" s="344" t="str">
        <f>IF(地價差額試算!F102&lt;&gt;"",地價差額試算!F102,"")</f>
        <v/>
      </c>
      <c r="G88" s="344" t="str">
        <f>IF(地價差額試算!G102&lt;&gt;"",地價差額試算!G102,"")</f>
        <v/>
      </c>
      <c r="H88" s="344" t="str">
        <f t="shared" si="142"/>
        <v/>
      </c>
      <c r="I88" s="344" t="str">
        <f t="shared" si="136"/>
        <v/>
      </c>
      <c r="J88" s="344" t="str">
        <f t="shared" si="137"/>
        <v/>
      </c>
      <c r="K88" s="17"/>
      <c r="L88" s="344" t="str">
        <f t="array" ref="L88">IFERROR(INDEX($A$1:$A$200,SMALL(IF($A$2:$A$201&lt;&gt;"",ROW($A$2:$A$201),9999),ROW(L87)),COLUMN(A:A)),"")</f>
        <v/>
      </c>
      <c r="M88" s="344" t="str">
        <f t="array" ref="M88">IFERROR(INDEX($E$1:$E$200,SMALL(IF($E$2:$E$201&lt;&gt;"",ROW($E$2:$E$201),9999),ROW(M87)),COLUMN(A:A)),"")</f>
        <v/>
      </c>
      <c r="N88" s="344" t="str">
        <f t="array" ref="N88">IFERROR(INDEX($F$1:$F$200,SMALL(IF($F$2:$F$201&lt;&gt;"",ROW($F$2:$F$201),9999),ROW(N87)),COLUMN(A:A)),"")</f>
        <v/>
      </c>
      <c r="O88" s="344" t="str">
        <f t="array" ref="O88">IFERROR(INDEX($G$1:$G$200,SMALL(IF($G$2:$G$201&lt;&gt;"",ROW($G$2:$G$201),9999),ROW(O87)),COLUMN(A:A)),"")</f>
        <v/>
      </c>
      <c r="P88" s="17"/>
      <c r="Q88" s="344" t="str">
        <f t="array" ref="Q88:R88">IFERROR((INDEX(L$1:O$201,SMALL(IF(MATCH($L$2:$L$201&amp;$O$2:$O$201,$L$2:$L$201&amp;$O$2:$O$201, )=ROW($L$1:$O$200),ROW($L$2:$O$201),4^8),ROW(A87)),{1,4})&amp;""),"")</f>
        <v/>
      </c>
      <c r="R88" s="344" t="str">
        <v/>
      </c>
      <c r="S88" s="17"/>
      <c r="T88" s="17" t="str">
        <f t="array" ref="T88">T(INDEX(Q:Q,MIN(IF(COUNTIF(T$1:T87,$Q$2:$Q$201),4^8,ROW($Q$2:$Q$201)))))</f>
        <v/>
      </c>
      <c r="U88" s="17" t="str">
        <f t="shared" ref="U88:AD88" ca="1" si="186">IFERROR(OFFSET($R$1,SUMPRODUCT(SMALL(($Q$2:$Q$201=U$1)*ROW($Q$2:$Q$201),ROW(83:83)+COUNTA($Q$2:$Q$201)-SUM(1*($Q$2:$Q$201=U$1))))-1,),"")</f>
        <v/>
      </c>
      <c r="V88" s="17" t="str">
        <f t="shared" ca="1" si="186"/>
        <v/>
      </c>
      <c r="W88" s="17" t="str">
        <f t="shared" ca="1" si="186"/>
        <v/>
      </c>
      <c r="X88" s="17" t="str">
        <f t="shared" ca="1" si="186"/>
        <v/>
      </c>
      <c r="Y88" s="17" t="str">
        <f t="shared" ca="1" si="186"/>
        <v/>
      </c>
      <c r="Z88" s="17" t="str">
        <f t="shared" ca="1" si="186"/>
        <v/>
      </c>
      <c r="AA88" s="17" t="str">
        <f t="shared" ca="1" si="186"/>
        <v/>
      </c>
      <c r="AB88" s="17" t="str">
        <f t="shared" ca="1" si="186"/>
        <v/>
      </c>
      <c r="AC88" s="17" t="str">
        <f t="shared" ca="1" si="186"/>
        <v/>
      </c>
      <c r="AD88" s="17" t="str">
        <f t="shared" ca="1" si="186"/>
        <v/>
      </c>
      <c r="AE88" s="17"/>
      <c r="AF88" s="344" t="str">
        <f>IF(AND(地價差額試算!K102="",$AJ88&lt;&gt;""),AF87,IF(AND(地價差額試算!K102&lt;&gt;"",$AJ88&lt;&gt;""),地價差額試算!K102,""))</f>
        <v/>
      </c>
      <c r="AG88" s="344" t="str">
        <f>IF(AND(地價差額試算!L102="",$AJ88&lt;&gt;""),AG87,IF(AND(地價差額試算!L102&lt;&gt;"",$AJ88&lt;&gt;""),地價差額試算!L102,""))</f>
        <v/>
      </c>
      <c r="AH88" s="344" t="str">
        <f>IF(AND(地價差額試算!M102="",$AJ88&lt;&gt;""),AH87,IF(AND(地價差額試算!M102&lt;&gt;"",$AJ88&lt;&gt;""),地價差額試算!M102,""))</f>
        <v/>
      </c>
      <c r="AI88" s="344" t="str">
        <f>IF(地價差額試算!N102&lt;&gt;"",地價差額試算!N102,"")</f>
        <v/>
      </c>
      <c r="AJ88" s="344" t="str">
        <f>IF(地價差額試算!O102&lt;&gt;"",地價差額試算!O102,"")</f>
        <v/>
      </c>
      <c r="AK88" s="344" t="str">
        <f>IF(地價差額試算!P102&lt;&gt;"",地價差額試算!P102,"")</f>
        <v/>
      </c>
      <c r="AL88" s="344" t="str">
        <f>IF(地價差額試算!Q102&lt;&gt;"",地價差額試算!Q102,"")</f>
        <v/>
      </c>
      <c r="AM88" s="344" t="str">
        <f t="shared" si="144"/>
        <v/>
      </c>
      <c r="AN88" s="344" t="str">
        <f t="shared" si="139"/>
        <v/>
      </c>
      <c r="AO88" s="344" t="str">
        <f t="shared" si="140"/>
        <v/>
      </c>
      <c r="AP88" s="17"/>
      <c r="AQ88" s="344" t="str">
        <f t="array" ref="AQ88">IFERROR(INDEX($AF$1:$AF$200,SMALL(IF($AF$2:$AF$201&lt;&gt;"",ROW($AF$2:$AF$201),9999),ROW(AQ87)),COLUMN(A:A)),"")</f>
        <v/>
      </c>
      <c r="AR88" s="344" t="str">
        <f t="array" ref="AR88">IFERROR(INDEX($AJ$1:$AJ$200,SMALL(IF($AJ$2:$AJ$201&lt;&gt;"",ROW($AJ$2:$AJ$201),9999),ROW(AQ87)),COLUMN(A:A)),"")</f>
        <v/>
      </c>
      <c r="AS88" s="344" t="str">
        <f t="array" ref="AS88">IFERROR(INDEX($AK$1:$AK$200,SMALL(IF($AK$2:$AK$201&lt;&gt;"",ROW($AK$2:$AK$201),9999),ROW(AS87)),COLUMN(A:A)),"")</f>
        <v/>
      </c>
      <c r="AT88" s="344" t="str">
        <f t="array" ref="AT88">IFERROR(INDEX($AL$1:$AL$200,SMALL(IF($AL$2:$AL$201&lt;&gt;"",ROW($AL$2:$AL$201),9999),ROW(AT87)),COLUMN(A:A)),"")</f>
        <v/>
      </c>
      <c r="AU88" s="17"/>
      <c r="AV88" s="344" t="str">
        <f t="array" ref="AV88:AW88">IFERROR((INDEX(AQ$1:AT$201,SMALL(IF(MATCH($AQ$2:$AQ$201&amp;$AT$2:$AT$201,$AQ$2:$AQ$201&amp;$AT$2:$AT$201, )=ROW($AQ$1:$AT$200),ROW($AQ$2:$AT$201),4^8),ROW(AV87)),{1,4})&amp;""),"")</f>
        <v/>
      </c>
      <c r="AW88" s="344" t="str">
        <v/>
      </c>
      <c r="AX88" s="17"/>
      <c r="AY88" s="17" t="str">
        <f t="array" ref="AY88">T(INDEX(AV:AV,MIN(IF(COUNTIF(AY$1:AY87,$AV$2:$AV$201),4^8,ROW($AV$2:$AV$201)))))</f>
        <v/>
      </c>
      <c r="AZ88" s="17" t="str">
        <f t="shared" ref="AZ88:BI88" ca="1" si="187">IFERROR(OFFSET($AW$1,SUMPRODUCT(SMALL(($AV$2:$AV$201=AZ$1)*ROW($AV$2:$AV$201),ROW(83:83)+COUNTA($AV$2:$AV$201)-SUM(1*($AV$2:$AV$201=AZ$1))))-1,),"")</f>
        <v/>
      </c>
      <c r="BA88" s="17" t="str">
        <f t="shared" ca="1" si="187"/>
        <v/>
      </c>
      <c r="BB88" s="17" t="str">
        <f t="shared" ca="1" si="187"/>
        <v/>
      </c>
      <c r="BC88" s="17" t="str">
        <f t="shared" ca="1" si="187"/>
        <v/>
      </c>
      <c r="BD88" s="17" t="str">
        <f t="shared" ca="1" si="187"/>
        <v/>
      </c>
      <c r="BE88" s="17" t="str">
        <f t="shared" ca="1" si="187"/>
        <v/>
      </c>
      <c r="BF88" s="17" t="str">
        <f t="shared" ca="1" si="187"/>
        <v/>
      </c>
      <c r="BG88" s="17" t="str">
        <f t="shared" ca="1" si="187"/>
        <v/>
      </c>
      <c r="BH88" s="17" t="str">
        <f t="shared" ca="1" si="187"/>
        <v/>
      </c>
      <c r="BI88" s="17" t="str">
        <f t="shared" ca="1" si="187"/>
        <v/>
      </c>
      <c r="BJ88" s="17"/>
      <c r="BK88" s="18" t="str">
        <f t="array" ref="BK88">IFERROR(INDEX($E$1:$E$200,SMALL(IF($E$2:$E$201&lt;&gt;"",ROW($E$2:$E$201),9999),ROW($A87)),COLUMN(A:A)),"")</f>
        <v/>
      </c>
      <c r="BL88" s="18" t="str">
        <f t="array" ref="BL88">IFERROR(INDEX($AJ$1:$AJ$200,SMALL(IF($AJ$2:$AJ$201&lt;&gt;"",ROW($AJ$2:$AJ$201),9999),ROW(A87)),COLUMN(A:A)),"")</f>
        <v/>
      </c>
      <c r="BM88" s="18" t="str">
        <f t="array" ref="BM88">T(INDEX($BK:$BK,MIN(IF(COUNTIF(BM$1:BM87,$BK$2:$BK$201),4^8,ROW($BK$2:$BK$201)))))</f>
        <v/>
      </c>
      <c r="BN88" s="18" t="str">
        <f t="array" ref="BN88">T(INDEX($BL:$BL,MIN(IF(COUNTIF(BN$1:BN87,$BL$2:$BL$201),4^8,ROW($BL$2:$BL$201)))))</f>
        <v/>
      </c>
      <c r="BO88" s="18" t="str">
        <f t="array" aca="1" ref="BO88" ca="1">IF(ROW(BO87)&gt;(COUNTA($BM$2:$BN$201)-COUNTIF($BM$2:$BN$201,"")),"",INDIRECT(TEXT(RIGHT(SMALL(IF($BM$2:$BN$501&lt;&gt;"",COLUMN($BM$2:$BN$501)*10001+ROW($BM$2:$BN$501)*100,999999),ROW(BO87)),4),"!R00!C00"),))</f>
        <v/>
      </c>
      <c r="BP88" s="18" t="str">
        <f t="array" aca="1" ref="BP88" ca="1">T(INDEX($BO:$BO,MIN(IF(COUNTIF(BP$1:BP87,$BO$2:$BO$201),4^8,ROW($BO$2:$BO$201)))))</f>
        <v/>
      </c>
    </row>
    <row r="89" spans="1:68">
      <c r="A89" s="344" t="str">
        <f>IF(AND(地價差額試算!A103="",$E89&lt;&gt;""),A88,IF(AND(地價差額試算!A103&lt;&gt;"",$E89&lt;&gt;""),地價差額試算!A103,""))</f>
        <v/>
      </c>
      <c r="B89" s="344" t="str">
        <f>IF(AND(地價差額試算!B103="",$E89&lt;&gt;""),B88,IF(AND(地價差額試算!B103&lt;&gt;"",$E89&lt;&gt;""),地價差額試算!B103,""))</f>
        <v/>
      </c>
      <c r="C89" s="344" t="str">
        <f>IF(AND(地價差額試算!C103="",$E89&lt;&gt;""),C88,IF(AND(地價差額試算!C103&lt;&gt;"",$E89&lt;&gt;""),地價差額試算!C103,""))</f>
        <v/>
      </c>
      <c r="D89" s="344" t="str">
        <f>IF(地價差額試算!D103&lt;&gt;"",地價差額試算!D103,"")</f>
        <v/>
      </c>
      <c r="E89" s="344" t="str">
        <f>IF(地價差額試算!E103&lt;&gt;"",地價差額試算!E103,"")</f>
        <v/>
      </c>
      <c r="F89" s="344" t="str">
        <f>IF(地價差額試算!F103&lt;&gt;"",地價差額試算!F103,"")</f>
        <v/>
      </c>
      <c r="G89" s="344" t="str">
        <f>IF(地價差額試算!G103&lt;&gt;"",地價差額試算!G103,"")</f>
        <v/>
      </c>
      <c r="H89" s="344" t="str">
        <f t="shared" si="142"/>
        <v/>
      </c>
      <c r="I89" s="344" t="str">
        <f t="shared" si="136"/>
        <v/>
      </c>
      <c r="J89" s="344" t="str">
        <f t="shared" si="137"/>
        <v/>
      </c>
      <c r="K89" s="17"/>
      <c r="L89" s="344" t="str">
        <f t="array" ref="L89">IFERROR(INDEX($A$1:$A$200,SMALL(IF($A$2:$A$201&lt;&gt;"",ROW($A$2:$A$201),9999),ROW(L88)),COLUMN(A:A)),"")</f>
        <v/>
      </c>
      <c r="M89" s="344" t="str">
        <f t="array" ref="M89">IFERROR(INDEX($E$1:$E$200,SMALL(IF($E$2:$E$201&lt;&gt;"",ROW($E$2:$E$201),9999),ROW(M88)),COLUMN(A:A)),"")</f>
        <v/>
      </c>
      <c r="N89" s="344" t="str">
        <f t="array" ref="N89">IFERROR(INDEX($F$1:$F$200,SMALL(IF($F$2:$F$201&lt;&gt;"",ROW($F$2:$F$201),9999),ROW(N88)),COLUMN(A:A)),"")</f>
        <v/>
      </c>
      <c r="O89" s="344" t="str">
        <f t="array" ref="O89">IFERROR(INDEX($G$1:$G$200,SMALL(IF($G$2:$G$201&lt;&gt;"",ROW($G$2:$G$201),9999),ROW(O88)),COLUMN(A:A)),"")</f>
        <v/>
      </c>
      <c r="P89" s="17"/>
      <c r="Q89" s="344" t="str">
        <f t="array" ref="Q89:R89">IFERROR((INDEX(L$1:O$201,SMALL(IF(MATCH($L$2:$L$201&amp;$O$2:$O$201,$L$2:$L$201&amp;$O$2:$O$201, )=ROW($L$1:$O$200),ROW($L$2:$O$201),4^8),ROW(A88)),{1,4})&amp;""),"")</f>
        <v/>
      </c>
      <c r="R89" s="344" t="str">
        <v/>
      </c>
      <c r="S89" s="17"/>
      <c r="T89" s="17" t="str">
        <f t="array" ref="T89">T(INDEX(Q:Q,MIN(IF(COUNTIF(T$1:T88,$Q$2:$Q$201),4^8,ROW($Q$2:$Q$201)))))</f>
        <v/>
      </c>
      <c r="U89" s="17" t="str">
        <f t="shared" ref="U89:AD89" ca="1" si="188">IFERROR(OFFSET($R$1,SUMPRODUCT(SMALL(($Q$2:$Q$201=U$1)*ROW($Q$2:$Q$201),ROW(84:84)+COUNTA($Q$2:$Q$201)-SUM(1*($Q$2:$Q$201=U$1))))-1,),"")</f>
        <v/>
      </c>
      <c r="V89" s="17" t="str">
        <f t="shared" ca="1" si="188"/>
        <v/>
      </c>
      <c r="W89" s="17" t="str">
        <f t="shared" ca="1" si="188"/>
        <v/>
      </c>
      <c r="X89" s="17" t="str">
        <f t="shared" ca="1" si="188"/>
        <v/>
      </c>
      <c r="Y89" s="17" t="str">
        <f t="shared" ca="1" si="188"/>
        <v/>
      </c>
      <c r="Z89" s="17" t="str">
        <f t="shared" ca="1" si="188"/>
        <v/>
      </c>
      <c r="AA89" s="17" t="str">
        <f t="shared" ca="1" si="188"/>
        <v/>
      </c>
      <c r="AB89" s="17" t="str">
        <f t="shared" ca="1" si="188"/>
        <v/>
      </c>
      <c r="AC89" s="17" t="str">
        <f t="shared" ca="1" si="188"/>
        <v/>
      </c>
      <c r="AD89" s="17" t="str">
        <f t="shared" ca="1" si="188"/>
        <v/>
      </c>
      <c r="AE89" s="17"/>
      <c r="AF89" s="344" t="str">
        <f>IF(AND(地價差額試算!K103="",$AJ89&lt;&gt;""),AF88,IF(AND(地價差額試算!K103&lt;&gt;"",$AJ89&lt;&gt;""),地價差額試算!K103,""))</f>
        <v/>
      </c>
      <c r="AG89" s="344" t="str">
        <f>IF(AND(地價差額試算!L103="",$AJ89&lt;&gt;""),AG88,IF(AND(地價差額試算!L103&lt;&gt;"",$AJ89&lt;&gt;""),地價差額試算!L103,""))</f>
        <v/>
      </c>
      <c r="AH89" s="344" t="str">
        <f>IF(AND(地價差額試算!M103="",$AJ89&lt;&gt;""),AH88,IF(AND(地價差額試算!M103&lt;&gt;"",$AJ89&lt;&gt;""),地價差額試算!M103,""))</f>
        <v/>
      </c>
      <c r="AI89" s="344" t="str">
        <f>IF(地價差額試算!N103&lt;&gt;"",地價差額試算!N103,"")</f>
        <v/>
      </c>
      <c r="AJ89" s="344" t="str">
        <f>IF(地價差額試算!O103&lt;&gt;"",地價差額試算!O103,"")</f>
        <v/>
      </c>
      <c r="AK89" s="344" t="str">
        <f>IF(地價差額試算!P103&lt;&gt;"",地價差額試算!P103,"")</f>
        <v/>
      </c>
      <c r="AL89" s="344" t="str">
        <f>IF(地價差額試算!Q103&lt;&gt;"",地價差額試算!Q103,"")</f>
        <v/>
      </c>
      <c r="AM89" s="344" t="str">
        <f t="shared" si="144"/>
        <v/>
      </c>
      <c r="AN89" s="344" t="str">
        <f t="shared" si="139"/>
        <v/>
      </c>
      <c r="AO89" s="344" t="str">
        <f t="shared" si="140"/>
        <v/>
      </c>
      <c r="AP89" s="17"/>
      <c r="AQ89" s="344" t="str">
        <f t="array" ref="AQ89">IFERROR(INDEX($AF$1:$AF$200,SMALL(IF($AF$2:$AF$201&lt;&gt;"",ROW($AF$2:$AF$201),9999),ROW(AQ88)),COLUMN(A:A)),"")</f>
        <v/>
      </c>
      <c r="AR89" s="344" t="str">
        <f t="array" ref="AR89">IFERROR(INDEX($AJ$1:$AJ$200,SMALL(IF($AJ$2:$AJ$201&lt;&gt;"",ROW($AJ$2:$AJ$201),9999),ROW(AQ88)),COLUMN(A:A)),"")</f>
        <v/>
      </c>
      <c r="AS89" s="344" t="str">
        <f t="array" ref="AS89">IFERROR(INDEX($AK$1:$AK$200,SMALL(IF($AK$2:$AK$201&lt;&gt;"",ROW($AK$2:$AK$201),9999),ROW(AS88)),COLUMN(A:A)),"")</f>
        <v/>
      </c>
      <c r="AT89" s="344" t="str">
        <f t="array" ref="AT89">IFERROR(INDEX($AL$1:$AL$200,SMALL(IF($AL$2:$AL$201&lt;&gt;"",ROW($AL$2:$AL$201),9999),ROW(AT88)),COLUMN(A:A)),"")</f>
        <v/>
      </c>
      <c r="AU89" s="17"/>
      <c r="AV89" s="344" t="str">
        <f t="array" ref="AV89:AW89">IFERROR((INDEX(AQ$1:AT$201,SMALL(IF(MATCH($AQ$2:$AQ$201&amp;$AT$2:$AT$201,$AQ$2:$AQ$201&amp;$AT$2:$AT$201, )=ROW($AQ$1:$AT$200),ROW($AQ$2:$AT$201),4^8),ROW(AV88)),{1,4})&amp;""),"")</f>
        <v/>
      </c>
      <c r="AW89" s="344" t="str">
        <v/>
      </c>
      <c r="AX89" s="17"/>
      <c r="AY89" s="17" t="str">
        <f t="array" ref="AY89">T(INDEX(AV:AV,MIN(IF(COUNTIF(AY$1:AY88,$AV$2:$AV$201),4^8,ROW($AV$2:$AV$201)))))</f>
        <v/>
      </c>
      <c r="AZ89" s="17" t="str">
        <f t="shared" ref="AZ89:BI89" ca="1" si="189">IFERROR(OFFSET($AW$1,SUMPRODUCT(SMALL(($AV$2:$AV$201=AZ$1)*ROW($AV$2:$AV$201),ROW(84:84)+COUNTA($AV$2:$AV$201)-SUM(1*($AV$2:$AV$201=AZ$1))))-1,),"")</f>
        <v/>
      </c>
      <c r="BA89" s="17" t="str">
        <f t="shared" ca="1" si="189"/>
        <v/>
      </c>
      <c r="BB89" s="17" t="str">
        <f t="shared" ca="1" si="189"/>
        <v/>
      </c>
      <c r="BC89" s="17" t="str">
        <f t="shared" ca="1" si="189"/>
        <v/>
      </c>
      <c r="BD89" s="17" t="str">
        <f t="shared" ca="1" si="189"/>
        <v/>
      </c>
      <c r="BE89" s="17" t="str">
        <f t="shared" ca="1" si="189"/>
        <v/>
      </c>
      <c r="BF89" s="17" t="str">
        <f t="shared" ca="1" si="189"/>
        <v/>
      </c>
      <c r="BG89" s="17" t="str">
        <f t="shared" ca="1" si="189"/>
        <v/>
      </c>
      <c r="BH89" s="17" t="str">
        <f t="shared" ca="1" si="189"/>
        <v/>
      </c>
      <c r="BI89" s="17" t="str">
        <f t="shared" ca="1" si="189"/>
        <v/>
      </c>
      <c r="BJ89" s="17"/>
      <c r="BK89" s="18" t="str">
        <f t="array" ref="BK89">IFERROR(INDEX($E$1:$E$200,SMALL(IF($E$2:$E$201&lt;&gt;"",ROW($E$2:$E$201),9999),ROW($A88)),COLUMN(A:A)),"")</f>
        <v/>
      </c>
      <c r="BL89" s="18" t="str">
        <f t="array" ref="BL89">IFERROR(INDEX($AJ$1:$AJ$200,SMALL(IF($AJ$2:$AJ$201&lt;&gt;"",ROW($AJ$2:$AJ$201),9999),ROW(A88)),COLUMN(A:A)),"")</f>
        <v/>
      </c>
      <c r="BM89" s="18" t="str">
        <f t="array" ref="BM89">T(INDEX($BK:$BK,MIN(IF(COUNTIF(BM$1:BM88,$BK$2:$BK$201),4^8,ROW($BK$2:$BK$201)))))</f>
        <v/>
      </c>
      <c r="BN89" s="18" t="str">
        <f t="array" ref="BN89">T(INDEX($BL:$BL,MIN(IF(COUNTIF(BN$1:BN88,$BL$2:$BL$201),4^8,ROW($BL$2:$BL$201)))))</f>
        <v/>
      </c>
      <c r="BO89" s="18" t="str">
        <f t="array" aca="1" ref="BO89" ca="1">IF(ROW(BO88)&gt;(COUNTA($BM$2:$BN$201)-COUNTIF($BM$2:$BN$201,"")),"",INDIRECT(TEXT(RIGHT(SMALL(IF($BM$2:$BN$501&lt;&gt;"",COLUMN($BM$2:$BN$501)*10001+ROW($BM$2:$BN$501)*100,999999),ROW(BO88)),4),"!R00!C00"),))</f>
        <v/>
      </c>
      <c r="BP89" s="18" t="str">
        <f t="array" aca="1" ref="BP89" ca="1">T(INDEX($BO:$BO,MIN(IF(COUNTIF(BP$1:BP88,$BO$2:$BO$201),4^8,ROW($BO$2:$BO$201)))))</f>
        <v/>
      </c>
    </row>
    <row r="90" spans="1:68">
      <c r="A90" s="344" t="str">
        <f>IF(AND(地價差額試算!A104="",$E90&lt;&gt;""),A89,IF(AND(地價差額試算!A104&lt;&gt;"",$E90&lt;&gt;""),地價差額試算!A104,""))</f>
        <v/>
      </c>
      <c r="B90" s="344" t="str">
        <f>IF(AND(地價差額試算!B104="",$E90&lt;&gt;""),B89,IF(AND(地價差額試算!B104&lt;&gt;"",$E90&lt;&gt;""),地價差額試算!B104,""))</f>
        <v/>
      </c>
      <c r="C90" s="344" t="str">
        <f>IF(AND(地價差額試算!C104="",$E90&lt;&gt;""),C89,IF(AND(地價差額試算!C104&lt;&gt;"",$E90&lt;&gt;""),地價差額試算!C104,""))</f>
        <v/>
      </c>
      <c r="D90" s="344" t="str">
        <f>IF(地價差額試算!D104&lt;&gt;"",地價差額試算!D104,"")</f>
        <v/>
      </c>
      <c r="E90" s="344" t="str">
        <f>IF(地價差額試算!E104&lt;&gt;"",地價差額試算!E104,"")</f>
        <v/>
      </c>
      <c r="F90" s="344" t="str">
        <f>IF(地價差額試算!F104&lt;&gt;"",地價差額試算!F104,"")</f>
        <v/>
      </c>
      <c r="G90" s="344" t="str">
        <f>IF(地價差額試算!G104&lt;&gt;"",地價差額試算!G104,"")</f>
        <v/>
      </c>
      <c r="H90" s="344" t="str">
        <f t="shared" si="142"/>
        <v/>
      </c>
      <c r="I90" s="344" t="str">
        <f t="shared" si="136"/>
        <v/>
      </c>
      <c r="J90" s="344" t="str">
        <f t="shared" si="137"/>
        <v/>
      </c>
      <c r="K90" s="17"/>
      <c r="L90" s="344" t="str">
        <f t="array" ref="L90">IFERROR(INDEX($A$1:$A$200,SMALL(IF($A$2:$A$201&lt;&gt;"",ROW($A$2:$A$201),9999),ROW(L89)),COLUMN(A:A)),"")</f>
        <v/>
      </c>
      <c r="M90" s="344" t="str">
        <f t="array" ref="M90">IFERROR(INDEX($E$1:$E$200,SMALL(IF($E$2:$E$201&lt;&gt;"",ROW($E$2:$E$201),9999),ROW(M89)),COLUMN(A:A)),"")</f>
        <v/>
      </c>
      <c r="N90" s="344" t="str">
        <f t="array" ref="N90">IFERROR(INDEX($F$1:$F$200,SMALL(IF($F$2:$F$201&lt;&gt;"",ROW($F$2:$F$201),9999),ROW(N89)),COLUMN(A:A)),"")</f>
        <v/>
      </c>
      <c r="O90" s="344" t="str">
        <f t="array" ref="O90">IFERROR(INDEX($G$1:$G$200,SMALL(IF($G$2:$G$201&lt;&gt;"",ROW($G$2:$G$201),9999),ROW(O89)),COLUMN(A:A)),"")</f>
        <v/>
      </c>
      <c r="P90" s="17"/>
      <c r="Q90" s="344" t="str">
        <f t="array" ref="Q90:R90">IFERROR((INDEX(L$1:O$201,SMALL(IF(MATCH($L$2:$L$201&amp;$O$2:$O$201,$L$2:$L$201&amp;$O$2:$O$201, )=ROW($L$1:$O$200),ROW($L$2:$O$201),4^8),ROW(A89)),{1,4})&amp;""),"")</f>
        <v/>
      </c>
      <c r="R90" s="344" t="str">
        <v/>
      </c>
      <c r="S90" s="17"/>
      <c r="T90" s="17" t="str">
        <f t="array" ref="T90">T(INDEX(Q:Q,MIN(IF(COUNTIF(T$1:T89,$Q$2:$Q$201),4^8,ROW($Q$2:$Q$201)))))</f>
        <v/>
      </c>
      <c r="U90" s="17" t="str">
        <f t="shared" ref="U90:AD90" ca="1" si="190">IFERROR(OFFSET($R$1,SUMPRODUCT(SMALL(($Q$2:$Q$201=U$1)*ROW($Q$2:$Q$201),ROW(85:85)+COUNTA($Q$2:$Q$201)-SUM(1*($Q$2:$Q$201=U$1))))-1,),"")</f>
        <v/>
      </c>
      <c r="V90" s="17" t="str">
        <f t="shared" ca="1" si="190"/>
        <v/>
      </c>
      <c r="W90" s="17" t="str">
        <f t="shared" ca="1" si="190"/>
        <v/>
      </c>
      <c r="X90" s="17" t="str">
        <f t="shared" ca="1" si="190"/>
        <v/>
      </c>
      <c r="Y90" s="17" t="str">
        <f t="shared" ca="1" si="190"/>
        <v/>
      </c>
      <c r="Z90" s="17" t="str">
        <f t="shared" ca="1" si="190"/>
        <v/>
      </c>
      <c r="AA90" s="17" t="str">
        <f t="shared" ca="1" si="190"/>
        <v/>
      </c>
      <c r="AB90" s="17" t="str">
        <f t="shared" ca="1" si="190"/>
        <v/>
      </c>
      <c r="AC90" s="17" t="str">
        <f t="shared" ca="1" si="190"/>
        <v/>
      </c>
      <c r="AD90" s="17" t="str">
        <f t="shared" ca="1" si="190"/>
        <v/>
      </c>
      <c r="AE90" s="17"/>
      <c r="AF90" s="344" t="str">
        <f>IF(AND(地價差額試算!K104="",$AJ90&lt;&gt;""),AF89,IF(AND(地價差額試算!K104&lt;&gt;"",$AJ90&lt;&gt;""),地價差額試算!K104,""))</f>
        <v/>
      </c>
      <c r="AG90" s="344" t="str">
        <f>IF(AND(地價差額試算!L104="",$AJ90&lt;&gt;""),AG89,IF(AND(地價差額試算!L104&lt;&gt;"",$AJ90&lt;&gt;""),地價差額試算!L104,""))</f>
        <v/>
      </c>
      <c r="AH90" s="344" t="str">
        <f>IF(AND(地價差額試算!M104="",$AJ90&lt;&gt;""),AH89,IF(AND(地價差額試算!M104&lt;&gt;"",$AJ90&lt;&gt;""),地價差額試算!M104,""))</f>
        <v/>
      </c>
      <c r="AI90" s="344" t="str">
        <f>IF(地價差額試算!N104&lt;&gt;"",地價差額試算!N104,"")</f>
        <v/>
      </c>
      <c r="AJ90" s="344" t="str">
        <f>IF(地價差額試算!O104&lt;&gt;"",地價差額試算!O104,"")</f>
        <v/>
      </c>
      <c r="AK90" s="344" t="str">
        <f>IF(地價差額試算!P104&lt;&gt;"",地價差額試算!P104,"")</f>
        <v/>
      </c>
      <c r="AL90" s="344" t="str">
        <f>IF(地價差額試算!Q104&lt;&gt;"",地價差額試算!Q104,"")</f>
        <v/>
      </c>
      <c r="AM90" s="344" t="str">
        <f t="shared" si="144"/>
        <v/>
      </c>
      <c r="AN90" s="344" t="str">
        <f t="shared" si="139"/>
        <v/>
      </c>
      <c r="AO90" s="344" t="str">
        <f t="shared" si="140"/>
        <v/>
      </c>
      <c r="AP90" s="17"/>
      <c r="AQ90" s="344" t="str">
        <f t="array" ref="AQ90">IFERROR(INDEX($AF$1:$AF$200,SMALL(IF($AF$2:$AF$201&lt;&gt;"",ROW($AF$2:$AF$201),9999),ROW(AQ89)),COLUMN(A:A)),"")</f>
        <v/>
      </c>
      <c r="AR90" s="344" t="str">
        <f t="array" ref="AR90">IFERROR(INDEX($AJ$1:$AJ$200,SMALL(IF($AJ$2:$AJ$201&lt;&gt;"",ROW($AJ$2:$AJ$201),9999),ROW(AQ89)),COLUMN(A:A)),"")</f>
        <v/>
      </c>
      <c r="AS90" s="344" t="str">
        <f t="array" ref="AS90">IFERROR(INDEX($AK$1:$AK$200,SMALL(IF($AK$2:$AK$201&lt;&gt;"",ROW($AK$2:$AK$201),9999),ROW(AS89)),COLUMN(A:A)),"")</f>
        <v/>
      </c>
      <c r="AT90" s="344" t="str">
        <f t="array" ref="AT90">IFERROR(INDEX($AL$1:$AL$200,SMALL(IF($AL$2:$AL$201&lt;&gt;"",ROW($AL$2:$AL$201),9999),ROW(AT89)),COLUMN(A:A)),"")</f>
        <v/>
      </c>
      <c r="AU90" s="17"/>
      <c r="AV90" s="344" t="str">
        <f t="array" ref="AV90:AW90">IFERROR((INDEX(AQ$1:AT$201,SMALL(IF(MATCH($AQ$2:$AQ$201&amp;$AT$2:$AT$201,$AQ$2:$AQ$201&amp;$AT$2:$AT$201, )=ROW($AQ$1:$AT$200),ROW($AQ$2:$AT$201),4^8),ROW(AV89)),{1,4})&amp;""),"")</f>
        <v/>
      </c>
      <c r="AW90" s="344" t="str">
        <v/>
      </c>
      <c r="AX90" s="17"/>
      <c r="AY90" s="17" t="str">
        <f t="array" ref="AY90">T(INDEX(AV:AV,MIN(IF(COUNTIF(AY$1:AY89,$AV$2:$AV$201),4^8,ROW($AV$2:$AV$201)))))</f>
        <v/>
      </c>
      <c r="AZ90" s="17" t="str">
        <f t="shared" ref="AZ90:BI90" ca="1" si="191">IFERROR(OFFSET($AW$1,SUMPRODUCT(SMALL(($AV$2:$AV$201=AZ$1)*ROW($AV$2:$AV$201),ROW(85:85)+COUNTA($AV$2:$AV$201)-SUM(1*($AV$2:$AV$201=AZ$1))))-1,),"")</f>
        <v/>
      </c>
      <c r="BA90" s="17" t="str">
        <f t="shared" ca="1" si="191"/>
        <v/>
      </c>
      <c r="BB90" s="17" t="str">
        <f t="shared" ca="1" si="191"/>
        <v/>
      </c>
      <c r="BC90" s="17" t="str">
        <f t="shared" ca="1" si="191"/>
        <v/>
      </c>
      <c r="BD90" s="17" t="str">
        <f t="shared" ca="1" si="191"/>
        <v/>
      </c>
      <c r="BE90" s="17" t="str">
        <f t="shared" ca="1" si="191"/>
        <v/>
      </c>
      <c r="BF90" s="17" t="str">
        <f t="shared" ca="1" si="191"/>
        <v/>
      </c>
      <c r="BG90" s="17" t="str">
        <f t="shared" ca="1" si="191"/>
        <v/>
      </c>
      <c r="BH90" s="17" t="str">
        <f t="shared" ca="1" si="191"/>
        <v/>
      </c>
      <c r="BI90" s="17" t="str">
        <f t="shared" ca="1" si="191"/>
        <v/>
      </c>
      <c r="BJ90" s="17"/>
      <c r="BK90" s="18" t="str">
        <f t="array" ref="BK90">IFERROR(INDEX($E$1:$E$200,SMALL(IF($E$2:$E$201&lt;&gt;"",ROW($E$2:$E$201),9999),ROW($A89)),COLUMN(A:A)),"")</f>
        <v/>
      </c>
      <c r="BL90" s="18" t="str">
        <f t="array" ref="BL90">IFERROR(INDEX($AJ$1:$AJ$200,SMALL(IF($AJ$2:$AJ$201&lt;&gt;"",ROW($AJ$2:$AJ$201),9999),ROW(A89)),COLUMN(A:A)),"")</f>
        <v/>
      </c>
      <c r="BM90" s="18" t="str">
        <f t="array" ref="BM90">T(INDEX($BK:$BK,MIN(IF(COUNTIF(BM$1:BM89,$BK$2:$BK$201),4^8,ROW($BK$2:$BK$201)))))</f>
        <v/>
      </c>
      <c r="BN90" s="18" t="str">
        <f t="array" ref="BN90">T(INDEX($BL:$BL,MIN(IF(COUNTIF(BN$1:BN89,$BL$2:$BL$201),4^8,ROW($BL$2:$BL$201)))))</f>
        <v/>
      </c>
      <c r="BO90" s="18" t="str">
        <f t="array" aca="1" ref="BO90" ca="1">IF(ROW(BO89)&gt;(COUNTA($BM$2:$BN$201)-COUNTIF($BM$2:$BN$201,"")),"",INDIRECT(TEXT(RIGHT(SMALL(IF($BM$2:$BN$501&lt;&gt;"",COLUMN($BM$2:$BN$501)*10001+ROW($BM$2:$BN$501)*100,999999),ROW(BO89)),4),"!R00!C00"),))</f>
        <v/>
      </c>
      <c r="BP90" s="18" t="str">
        <f t="array" aca="1" ref="BP90" ca="1">T(INDEX($BO:$BO,MIN(IF(COUNTIF(BP$1:BP89,$BO$2:$BO$201),4^8,ROW($BO$2:$BO$201)))))</f>
        <v/>
      </c>
    </row>
    <row r="91" spans="1:68">
      <c r="A91" s="344" t="str">
        <f>IF(AND(地價差額試算!A105="",$E91&lt;&gt;""),A90,IF(AND(地價差額試算!A105&lt;&gt;"",$E91&lt;&gt;""),地價差額試算!A105,""))</f>
        <v/>
      </c>
      <c r="B91" s="344" t="str">
        <f>IF(AND(地價差額試算!B105="",$E91&lt;&gt;""),B90,IF(AND(地價差額試算!B105&lt;&gt;"",$E91&lt;&gt;""),地價差額試算!B105,""))</f>
        <v/>
      </c>
      <c r="C91" s="344" t="str">
        <f>IF(AND(地價差額試算!C105="",$E91&lt;&gt;""),C90,IF(AND(地價差額試算!C105&lt;&gt;"",$E91&lt;&gt;""),地價差額試算!C105,""))</f>
        <v/>
      </c>
      <c r="D91" s="344" t="str">
        <f>IF(地價差額試算!D105&lt;&gt;"",地價差額試算!D105,"")</f>
        <v/>
      </c>
      <c r="E91" s="344" t="str">
        <f>IF(地價差額試算!E105&lt;&gt;"",地價差額試算!E105,"")</f>
        <v/>
      </c>
      <c r="F91" s="344" t="str">
        <f>IF(地價差額試算!F105&lt;&gt;"",地價差額試算!F105,"")</f>
        <v/>
      </c>
      <c r="G91" s="344" t="str">
        <f>IF(地價差額試算!G105&lt;&gt;"",地價差額試算!G105,"")</f>
        <v/>
      </c>
      <c r="H91" s="344" t="str">
        <f t="shared" si="142"/>
        <v/>
      </c>
      <c r="I91" s="344" t="str">
        <f t="shared" si="136"/>
        <v/>
      </c>
      <c r="J91" s="344" t="str">
        <f t="shared" si="137"/>
        <v/>
      </c>
      <c r="K91" s="17"/>
      <c r="L91" s="344" t="str">
        <f t="array" ref="L91">IFERROR(INDEX($A$1:$A$200,SMALL(IF($A$2:$A$201&lt;&gt;"",ROW($A$2:$A$201),9999),ROW(L90)),COLUMN(A:A)),"")</f>
        <v/>
      </c>
      <c r="M91" s="344" t="str">
        <f t="array" ref="M91">IFERROR(INDEX($E$1:$E$200,SMALL(IF($E$2:$E$201&lt;&gt;"",ROW($E$2:$E$201),9999),ROW(M90)),COLUMN(A:A)),"")</f>
        <v/>
      </c>
      <c r="N91" s="344" t="str">
        <f t="array" ref="N91">IFERROR(INDEX($F$1:$F$200,SMALL(IF($F$2:$F$201&lt;&gt;"",ROW($F$2:$F$201),9999),ROW(N90)),COLUMN(A:A)),"")</f>
        <v/>
      </c>
      <c r="O91" s="344" t="str">
        <f t="array" ref="O91">IFERROR(INDEX($G$1:$G$200,SMALL(IF($G$2:$G$201&lt;&gt;"",ROW($G$2:$G$201),9999),ROW(O90)),COLUMN(A:A)),"")</f>
        <v/>
      </c>
      <c r="P91" s="17"/>
      <c r="Q91" s="344" t="str">
        <f t="array" ref="Q91:R91">IFERROR((INDEX(L$1:O$201,SMALL(IF(MATCH($L$2:$L$201&amp;$O$2:$O$201,$L$2:$L$201&amp;$O$2:$O$201, )=ROW($L$1:$O$200),ROW($L$2:$O$201),4^8),ROW(A90)),{1,4})&amp;""),"")</f>
        <v/>
      </c>
      <c r="R91" s="344" t="str">
        <v/>
      </c>
      <c r="S91" s="17"/>
      <c r="T91" s="17" t="str">
        <f t="array" ref="T91">T(INDEX(Q:Q,MIN(IF(COUNTIF(T$1:T90,$Q$2:$Q$201),4^8,ROW($Q$2:$Q$201)))))</f>
        <v/>
      </c>
      <c r="U91" s="17" t="str">
        <f t="shared" ref="U91:AD91" ca="1" si="192">IFERROR(OFFSET($R$1,SUMPRODUCT(SMALL(($Q$2:$Q$201=U$1)*ROW($Q$2:$Q$201),ROW(86:86)+COUNTA($Q$2:$Q$201)-SUM(1*($Q$2:$Q$201=U$1))))-1,),"")</f>
        <v/>
      </c>
      <c r="V91" s="17" t="str">
        <f t="shared" ca="1" si="192"/>
        <v/>
      </c>
      <c r="W91" s="17" t="str">
        <f t="shared" ca="1" si="192"/>
        <v/>
      </c>
      <c r="X91" s="17" t="str">
        <f t="shared" ca="1" si="192"/>
        <v/>
      </c>
      <c r="Y91" s="17" t="str">
        <f t="shared" ca="1" si="192"/>
        <v/>
      </c>
      <c r="Z91" s="17" t="str">
        <f t="shared" ca="1" si="192"/>
        <v/>
      </c>
      <c r="AA91" s="17" t="str">
        <f t="shared" ca="1" si="192"/>
        <v/>
      </c>
      <c r="AB91" s="17" t="str">
        <f t="shared" ca="1" si="192"/>
        <v/>
      </c>
      <c r="AC91" s="17" t="str">
        <f t="shared" ca="1" si="192"/>
        <v/>
      </c>
      <c r="AD91" s="17" t="str">
        <f t="shared" ca="1" si="192"/>
        <v/>
      </c>
      <c r="AE91" s="17"/>
      <c r="AF91" s="344" t="str">
        <f>IF(AND(地價差額試算!K105="",$AJ91&lt;&gt;""),AF90,IF(AND(地價差額試算!K105&lt;&gt;"",$AJ91&lt;&gt;""),地價差額試算!K105,""))</f>
        <v/>
      </c>
      <c r="AG91" s="344" t="str">
        <f>IF(AND(地價差額試算!L105="",$AJ91&lt;&gt;""),AG90,IF(AND(地價差額試算!L105&lt;&gt;"",$AJ91&lt;&gt;""),地價差額試算!L105,""))</f>
        <v/>
      </c>
      <c r="AH91" s="344" t="str">
        <f>IF(AND(地價差額試算!M105="",$AJ91&lt;&gt;""),AH90,IF(AND(地價差額試算!M105&lt;&gt;"",$AJ91&lt;&gt;""),地價差額試算!M105,""))</f>
        <v/>
      </c>
      <c r="AI91" s="344" t="str">
        <f>IF(地價差額試算!N105&lt;&gt;"",地價差額試算!N105,"")</f>
        <v/>
      </c>
      <c r="AJ91" s="344" t="str">
        <f>IF(地價差額試算!O105&lt;&gt;"",地價差額試算!O105,"")</f>
        <v/>
      </c>
      <c r="AK91" s="344" t="str">
        <f>IF(地價差額試算!P105&lt;&gt;"",地價差額試算!P105,"")</f>
        <v/>
      </c>
      <c r="AL91" s="344" t="str">
        <f>IF(地價差額試算!Q105&lt;&gt;"",地價差額試算!Q105,"")</f>
        <v/>
      </c>
      <c r="AM91" s="344" t="str">
        <f t="shared" si="144"/>
        <v/>
      </c>
      <c r="AN91" s="344" t="str">
        <f t="shared" si="139"/>
        <v/>
      </c>
      <c r="AO91" s="344" t="str">
        <f t="shared" si="140"/>
        <v/>
      </c>
      <c r="AP91" s="17"/>
      <c r="AQ91" s="344" t="str">
        <f t="array" ref="AQ91">IFERROR(INDEX($AF$1:$AF$200,SMALL(IF($AF$2:$AF$201&lt;&gt;"",ROW($AF$2:$AF$201),9999),ROW(AQ90)),COLUMN(A:A)),"")</f>
        <v/>
      </c>
      <c r="AR91" s="344" t="str">
        <f t="array" ref="AR91">IFERROR(INDEX($AJ$1:$AJ$200,SMALL(IF($AJ$2:$AJ$201&lt;&gt;"",ROW($AJ$2:$AJ$201),9999),ROW(AQ90)),COLUMN(A:A)),"")</f>
        <v/>
      </c>
      <c r="AS91" s="344" t="str">
        <f t="array" ref="AS91">IFERROR(INDEX($AK$1:$AK$200,SMALL(IF($AK$2:$AK$201&lt;&gt;"",ROW($AK$2:$AK$201),9999),ROW(AS90)),COLUMN(A:A)),"")</f>
        <v/>
      </c>
      <c r="AT91" s="344" t="str">
        <f t="array" ref="AT91">IFERROR(INDEX($AL$1:$AL$200,SMALL(IF($AL$2:$AL$201&lt;&gt;"",ROW($AL$2:$AL$201),9999),ROW(AT90)),COLUMN(A:A)),"")</f>
        <v/>
      </c>
      <c r="AU91" s="17"/>
      <c r="AV91" s="344" t="str">
        <f t="array" ref="AV91:AW91">IFERROR((INDEX(AQ$1:AT$201,SMALL(IF(MATCH($AQ$2:$AQ$201&amp;$AT$2:$AT$201,$AQ$2:$AQ$201&amp;$AT$2:$AT$201, )=ROW($AQ$1:$AT$200),ROW($AQ$2:$AT$201),4^8),ROW(AV90)),{1,4})&amp;""),"")</f>
        <v/>
      </c>
      <c r="AW91" s="344" t="str">
        <v/>
      </c>
      <c r="AX91" s="17"/>
      <c r="AY91" s="17" t="str">
        <f t="array" ref="AY91">T(INDEX(AV:AV,MIN(IF(COUNTIF(AY$1:AY90,$AV$2:$AV$201),4^8,ROW($AV$2:$AV$201)))))</f>
        <v/>
      </c>
      <c r="AZ91" s="17" t="str">
        <f t="shared" ref="AZ91:BI91" ca="1" si="193">IFERROR(OFFSET($AW$1,SUMPRODUCT(SMALL(($AV$2:$AV$201=AZ$1)*ROW($AV$2:$AV$201),ROW(86:86)+COUNTA($AV$2:$AV$201)-SUM(1*($AV$2:$AV$201=AZ$1))))-1,),"")</f>
        <v/>
      </c>
      <c r="BA91" s="17" t="str">
        <f t="shared" ca="1" si="193"/>
        <v/>
      </c>
      <c r="BB91" s="17" t="str">
        <f t="shared" ca="1" si="193"/>
        <v/>
      </c>
      <c r="BC91" s="17" t="str">
        <f t="shared" ca="1" si="193"/>
        <v/>
      </c>
      <c r="BD91" s="17" t="str">
        <f t="shared" ca="1" si="193"/>
        <v/>
      </c>
      <c r="BE91" s="17" t="str">
        <f t="shared" ca="1" si="193"/>
        <v/>
      </c>
      <c r="BF91" s="17" t="str">
        <f t="shared" ca="1" si="193"/>
        <v/>
      </c>
      <c r="BG91" s="17" t="str">
        <f t="shared" ca="1" si="193"/>
        <v/>
      </c>
      <c r="BH91" s="17" t="str">
        <f t="shared" ca="1" si="193"/>
        <v/>
      </c>
      <c r="BI91" s="17" t="str">
        <f t="shared" ca="1" si="193"/>
        <v/>
      </c>
      <c r="BJ91" s="17"/>
      <c r="BK91" s="18" t="str">
        <f t="array" ref="BK91">IFERROR(INDEX($E$1:$E$200,SMALL(IF($E$2:$E$201&lt;&gt;"",ROW($E$2:$E$201),9999),ROW($A90)),COLUMN(A:A)),"")</f>
        <v/>
      </c>
      <c r="BL91" s="18" t="str">
        <f t="array" ref="BL91">IFERROR(INDEX($AJ$1:$AJ$200,SMALL(IF($AJ$2:$AJ$201&lt;&gt;"",ROW($AJ$2:$AJ$201),9999),ROW(A90)),COLUMN(A:A)),"")</f>
        <v/>
      </c>
      <c r="BM91" s="18" t="str">
        <f t="array" ref="BM91">T(INDEX($BK:$BK,MIN(IF(COUNTIF(BM$1:BM90,$BK$2:$BK$201),4^8,ROW($BK$2:$BK$201)))))</f>
        <v/>
      </c>
      <c r="BN91" s="18" t="str">
        <f t="array" ref="BN91">T(INDEX($BL:$BL,MIN(IF(COUNTIF(BN$1:BN90,$BL$2:$BL$201),4^8,ROW($BL$2:$BL$201)))))</f>
        <v/>
      </c>
      <c r="BO91" s="18" t="str">
        <f t="array" aca="1" ref="BO91" ca="1">IF(ROW(BO90)&gt;(COUNTA($BM$2:$BN$201)-COUNTIF($BM$2:$BN$201,"")),"",INDIRECT(TEXT(RIGHT(SMALL(IF($BM$2:$BN$501&lt;&gt;"",COLUMN($BM$2:$BN$501)*10001+ROW($BM$2:$BN$501)*100,999999),ROW(BO90)),4),"!R00!C00"),))</f>
        <v/>
      </c>
      <c r="BP91" s="18" t="str">
        <f t="array" aca="1" ref="BP91" ca="1">T(INDEX($BO:$BO,MIN(IF(COUNTIF(BP$1:BP90,$BO$2:$BO$201),4^8,ROW($BO$2:$BO$201)))))</f>
        <v/>
      </c>
    </row>
    <row r="92" spans="1:68">
      <c r="A92" s="344" t="str">
        <f>IF(AND(地價差額試算!A106="",$E92&lt;&gt;""),A91,IF(AND(地價差額試算!A106&lt;&gt;"",$E92&lt;&gt;""),地價差額試算!A106,""))</f>
        <v/>
      </c>
      <c r="B92" s="344" t="str">
        <f>IF(AND(地價差額試算!B106="",$E92&lt;&gt;""),B91,IF(AND(地價差額試算!B106&lt;&gt;"",$E92&lt;&gt;""),地價差額試算!B106,""))</f>
        <v/>
      </c>
      <c r="C92" s="344" t="str">
        <f>IF(AND(地價差額試算!C106="",$E92&lt;&gt;""),C91,IF(AND(地價差額試算!C106&lt;&gt;"",$E92&lt;&gt;""),地價差額試算!C106,""))</f>
        <v/>
      </c>
      <c r="D92" s="344" t="str">
        <f>IF(地價差額試算!D106&lt;&gt;"",地價差額試算!D106,"")</f>
        <v/>
      </c>
      <c r="E92" s="344" t="str">
        <f>IF(地價差額試算!E106&lt;&gt;"",地價差額試算!E106,"")</f>
        <v/>
      </c>
      <c r="F92" s="344" t="str">
        <f>IF(地價差額試算!F106&lt;&gt;"",地價差額試算!F106,"")</f>
        <v/>
      </c>
      <c r="G92" s="344" t="str">
        <f>IF(地價差額試算!G106&lt;&gt;"",地價差額試算!G106,"")</f>
        <v/>
      </c>
      <c r="H92" s="344" t="str">
        <f t="shared" si="142"/>
        <v/>
      </c>
      <c r="I92" s="344" t="str">
        <f t="shared" si="136"/>
        <v/>
      </c>
      <c r="J92" s="344" t="str">
        <f t="shared" si="137"/>
        <v/>
      </c>
      <c r="K92" s="17"/>
      <c r="L92" s="344" t="str">
        <f t="array" ref="L92">IFERROR(INDEX($A$1:$A$200,SMALL(IF($A$2:$A$201&lt;&gt;"",ROW($A$2:$A$201),9999),ROW(L91)),COLUMN(A:A)),"")</f>
        <v/>
      </c>
      <c r="M92" s="344" t="str">
        <f t="array" ref="M92">IFERROR(INDEX($E$1:$E$200,SMALL(IF($E$2:$E$201&lt;&gt;"",ROW($E$2:$E$201),9999),ROW(M91)),COLUMN(A:A)),"")</f>
        <v/>
      </c>
      <c r="N92" s="344" t="str">
        <f t="array" ref="N92">IFERROR(INDEX($F$1:$F$200,SMALL(IF($F$2:$F$201&lt;&gt;"",ROW($F$2:$F$201),9999),ROW(N91)),COLUMN(A:A)),"")</f>
        <v/>
      </c>
      <c r="O92" s="344" t="str">
        <f t="array" ref="O92">IFERROR(INDEX($G$1:$G$200,SMALL(IF($G$2:$G$201&lt;&gt;"",ROW($G$2:$G$201),9999),ROW(O91)),COLUMN(A:A)),"")</f>
        <v/>
      </c>
      <c r="P92" s="17"/>
      <c r="Q92" s="344" t="str">
        <f t="array" ref="Q92:R92">IFERROR((INDEX(L$1:O$201,SMALL(IF(MATCH($L$2:$L$201&amp;$O$2:$O$201,$L$2:$L$201&amp;$O$2:$O$201, )=ROW($L$1:$O$200),ROW($L$2:$O$201),4^8),ROW(A91)),{1,4})&amp;""),"")</f>
        <v/>
      </c>
      <c r="R92" s="344" t="str">
        <v/>
      </c>
      <c r="S92" s="17"/>
      <c r="T92" s="17" t="str">
        <f t="array" ref="T92">T(INDEX(Q:Q,MIN(IF(COUNTIF(T$1:T91,$Q$2:$Q$201),4^8,ROW($Q$2:$Q$201)))))</f>
        <v/>
      </c>
      <c r="U92" s="17" t="str">
        <f t="shared" ref="U92:AD92" ca="1" si="194">IFERROR(OFFSET($R$1,SUMPRODUCT(SMALL(($Q$2:$Q$201=U$1)*ROW($Q$2:$Q$201),ROW(87:87)+COUNTA($Q$2:$Q$201)-SUM(1*($Q$2:$Q$201=U$1))))-1,),"")</f>
        <v/>
      </c>
      <c r="V92" s="17" t="str">
        <f t="shared" ca="1" si="194"/>
        <v/>
      </c>
      <c r="W92" s="17" t="str">
        <f t="shared" ca="1" si="194"/>
        <v/>
      </c>
      <c r="X92" s="17" t="str">
        <f t="shared" ca="1" si="194"/>
        <v/>
      </c>
      <c r="Y92" s="17" t="str">
        <f t="shared" ca="1" si="194"/>
        <v/>
      </c>
      <c r="Z92" s="17" t="str">
        <f t="shared" ca="1" si="194"/>
        <v/>
      </c>
      <c r="AA92" s="17" t="str">
        <f t="shared" ca="1" si="194"/>
        <v/>
      </c>
      <c r="AB92" s="17" t="str">
        <f t="shared" ca="1" si="194"/>
        <v/>
      </c>
      <c r="AC92" s="17" t="str">
        <f t="shared" ca="1" si="194"/>
        <v/>
      </c>
      <c r="AD92" s="17" t="str">
        <f t="shared" ca="1" si="194"/>
        <v/>
      </c>
      <c r="AE92" s="17"/>
      <c r="AF92" s="344" t="str">
        <f>IF(AND(地價差額試算!K106="",$AJ92&lt;&gt;""),AF91,IF(AND(地價差額試算!K106&lt;&gt;"",$AJ92&lt;&gt;""),地價差額試算!K106,""))</f>
        <v/>
      </c>
      <c r="AG92" s="344" t="str">
        <f>IF(AND(地價差額試算!L106="",$AJ92&lt;&gt;""),AG91,IF(AND(地價差額試算!L106&lt;&gt;"",$AJ92&lt;&gt;""),地價差額試算!L106,""))</f>
        <v/>
      </c>
      <c r="AH92" s="344" t="str">
        <f>IF(AND(地價差額試算!M106="",$AJ92&lt;&gt;""),AH91,IF(AND(地價差額試算!M106&lt;&gt;"",$AJ92&lt;&gt;""),地價差額試算!M106,""))</f>
        <v/>
      </c>
      <c r="AI92" s="344" t="str">
        <f>IF(地價差額試算!N106&lt;&gt;"",地價差額試算!N106,"")</f>
        <v/>
      </c>
      <c r="AJ92" s="344" t="str">
        <f>IF(地價差額試算!O106&lt;&gt;"",地價差額試算!O106,"")</f>
        <v/>
      </c>
      <c r="AK92" s="344" t="str">
        <f>IF(地價差額試算!P106&lt;&gt;"",地價差額試算!P106,"")</f>
        <v/>
      </c>
      <c r="AL92" s="344" t="str">
        <f>IF(地價差額試算!Q106&lt;&gt;"",地價差額試算!Q106,"")</f>
        <v/>
      </c>
      <c r="AM92" s="344" t="str">
        <f t="shared" si="144"/>
        <v/>
      </c>
      <c r="AN92" s="344" t="str">
        <f t="shared" si="139"/>
        <v/>
      </c>
      <c r="AO92" s="344" t="str">
        <f t="shared" si="140"/>
        <v/>
      </c>
      <c r="AP92" s="17"/>
      <c r="AQ92" s="344" t="str">
        <f t="array" ref="AQ92">IFERROR(INDEX($AF$1:$AF$200,SMALL(IF($AF$2:$AF$201&lt;&gt;"",ROW($AF$2:$AF$201),9999),ROW(AQ91)),COLUMN(A:A)),"")</f>
        <v/>
      </c>
      <c r="AR92" s="344" t="str">
        <f t="array" ref="AR92">IFERROR(INDEX($AJ$1:$AJ$200,SMALL(IF($AJ$2:$AJ$201&lt;&gt;"",ROW($AJ$2:$AJ$201),9999),ROW(AQ91)),COLUMN(A:A)),"")</f>
        <v/>
      </c>
      <c r="AS92" s="344" t="str">
        <f t="array" ref="AS92">IFERROR(INDEX($AK$1:$AK$200,SMALL(IF($AK$2:$AK$201&lt;&gt;"",ROW($AK$2:$AK$201),9999),ROW(AS91)),COLUMN(A:A)),"")</f>
        <v/>
      </c>
      <c r="AT92" s="344" t="str">
        <f t="array" ref="AT92">IFERROR(INDEX($AL$1:$AL$200,SMALL(IF($AL$2:$AL$201&lt;&gt;"",ROW($AL$2:$AL$201),9999),ROW(AT91)),COLUMN(A:A)),"")</f>
        <v/>
      </c>
      <c r="AU92" s="17"/>
      <c r="AV92" s="344" t="str">
        <f t="array" ref="AV92:AW92">IFERROR((INDEX(AQ$1:AT$201,SMALL(IF(MATCH($AQ$2:$AQ$201&amp;$AT$2:$AT$201,$AQ$2:$AQ$201&amp;$AT$2:$AT$201, )=ROW($AQ$1:$AT$200),ROW($AQ$2:$AT$201),4^8),ROW(AV91)),{1,4})&amp;""),"")</f>
        <v/>
      </c>
      <c r="AW92" s="344" t="str">
        <v/>
      </c>
      <c r="AX92" s="17"/>
      <c r="AY92" s="17" t="str">
        <f t="array" ref="AY92">T(INDEX(AV:AV,MIN(IF(COUNTIF(AY$1:AY91,$AV$2:$AV$201),4^8,ROW($AV$2:$AV$201)))))</f>
        <v/>
      </c>
      <c r="AZ92" s="17" t="str">
        <f t="shared" ref="AZ92:BI92" ca="1" si="195">IFERROR(OFFSET($AW$1,SUMPRODUCT(SMALL(($AV$2:$AV$201=AZ$1)*ROW($AV$2:$AV$201),ROW(87:87)+COUNTA($AV$2:$AV$201)-SUM(1*($AV$2:$AV$201=AZ$1))))-1,),"")</f>
        <v/>
      </c>
      <c r="BA92" s="17" t="str">
        <f t="shared" ca="1" si="195"/>
        <v/>
      </c>
      <c r="BB92" s="17" t="str">
        <f t="shared" ca="1" si="195"/>
        <v/>
      </c>
      <c r="BC92" s="17" t="str">
        <f t="shared" ca="1" si="195"/>
        <v/>
      </c>
      <c r="BD92" s="17" t="str">
        <f t="shared" ca="1" si="195"/>
        <v/>
      </c>
      <c r="BE92" s="17" t="str">
        <f t="shared" ca="1" si="195"/>
        <v/>
      </c>
      <c r="BF92" s="17" t="str">
        <f t="shared" ca="1" si="195"/>
        <v/>
      </c>
      <c r="BG92" s="17" t="str">
        <f t="shared" ca="1" si="195"/>
        <v/>
      </c>
      <c r="BH92" s="17" t="str">
        <f t="shared" ca="1" si="195"/>
        <v/>
      </c>
      <c r="BI92" s="17" t="str">
        <f t="shared" ca="1" si="195"/>
        <v/>
      </c>
      <c r="BJ92" s="17"/>
      <c r="BK92" s="18" t="str">
        <f t="array" ref="BK92">IFERROR(INDEX($E$1:$E$200,SMALL(IF($E$2:$E$201&lt;&gt;"",ROW($E$2:$E$201),9999),ROW($A91)),COLUMN(A:A)),"")</f>
        <v/>
      </c>
      <c r="BL92" s="18" t="str">
        <f t="array" ref="BL92">IFERROR(INDEX($AJ$1:$AJ$200,SMALL(IF($AJ$2:$AJ$201&lt;&gt;"",ROW($AJ$2:$AJ$201),9999),ROW(A91)),COLUMN(A:A)),"")</f>
        <v/>
      </c>
      <c r="BM92" s="18" t="str">
        <f t="array" ref="BM92">T(INDEX($BK:$BK,MIN(IF(COUNTIF(BM$1:BM91,$BK$2:$BK$201),4^8,ROW($BK$2:$BK$201)))))</f>
        <v/>
      </c>
      <c r="BN92" s="18" t="str">
        <f t="array" ref="BN92">T(INDEX($BL:$BL,MIN(IF(COUNTIF(BN$1:BN91,$BL$2:$BL$201),4^8,ROW($BL$2:$BL$201)))))</f>
        <v/>
      </c>
      <c r="BO92" s="18" t="str">
        <f t="array" aca="1" ref="BO92" ca="1">IF(ROW(BO91)&gt;(COUNTA($BM$2:$BN$201)-COUNTIF($BM$2:$BN$201,"")),"",INDIRECT(TEXT(RIGHT(SMALL(IF($BM$2:$BN$501&lt;&gt;"",COLUMN($BM$2:$BN$501)*10001+ROW($BM$2:$BN$501)*100,999999),ROW(BO91)),4),"!R00!C00"),))</f>
        <v/>
      </c>
      <c r="BP92" s="18" t="str">
        <f t="array" aca="1" ref="BP92" ca="1">T(INDEX($BO:$BO,MIN(IF(COUNTIF(BP$1:BP91,$BO$2:$BO$201),4^8,ROW($BO$2:$BO$201)))))</f>
        <v/>
      </c>
    </row>
    <row r="93" spans="1:68">
      <c r="A93" s="344" t="str">
        <f>IF(AND(地價差額試算!A107="",$E93&lt;&gt;""),A92,IF(AND(地價差額試算!A107&lt;&gt;"",$E93&lt;&gt;""),地價差額試算!A107,""))</f>
        <v/>
      </c>
      <c r="B93" s="344" t="str">
        <f>IF(AND(地價差額試算!B107="",$E93&lt;&gt;""),B92,IF(AND(地價差額試算!B107&lt;&gt;"",$E93&lt;&gt;""),地價差額試算!B107,""))</f>
        <v/>
      </c>
      <c r="C93" s="344" t="str">
        <f>IF(AND(地價差額試算!C107="",$E93&lt;&gt;""),C92,IF(AND(地價差額試算!C107&lt;&gt;"",$E93&lt;&gt;""),地價差額試算!C107,""))</f>
        <v/>
      </c>
      <c r="D93" s="344" t="str">
        <f>IF(地價差額試算!D107&lt;&gt;"",地價差額試算!D107,"")</f>
        <v/>
      </c>
      <c r="E93" s="344" t="str">
        <f>IF(地價差額試算!E107&lt;&gt;"",地價差額試算!E107,"")</f>
        <v/>
      </c>
      <c r="F93" s="344" t="str">
        <f>IF(地價差額試算!F107&lt;&gt;"",地價差額試算!F107,"")</f>
        <v/>
      </c>
      <c r="G93" s="344" t="str">
        <f>IF(地價差額試算!G107&lt;&gt;"",地價差額試算!G107,"")</f>
        <v/>
      </c>
      <c r="H93" s="344" t="str">
        <f t="shared" si="142"/>
        <v/>
      </c>
      <c r="I93" s="344" t="str">
        <f t="shared" si="136"/>
        <v/>
      </c>
      <c r="J93" s="344" t="str">
        <f t="shared" si="137"/>
        <v/>
      </c>
      <c r="K93" s="17"/>
      <c r="L93" s="344" t="str">
        <f t="array" ref="L93">IFERROR(INDEX($A$1:$A$200,SMALL(IF($A$2:$A$201&lt;&gt;"",ROW($A$2:$A$201),9999),ROW(L92)),COLUMN(A:A)),"")</f>
        <v/>
      </c>
      <c r="M93" s="344" t="str">
        <f t="array" ref="M93">IFERROR(INDEX($E$1:$E$200,SMALL(IF($E$2:$E$201&lt;&gt;"",ROW($E$2:$E$201),9999),ROW(M92)),COLUMN(A:A)),"")</f>
        <v/>
      </c>
      <c r="N93" s="344" t="str">
        <f t="array" ref="N93">IFERROR(INDEX($F$1:$F$200,SMALL(IF($F$2:$F$201&lt;&gt;"",ROW($F$2:$F$201),9999),ROW(N92)),COLUMN(A:A)),"")</f>
        <v/>
      </c>
      <c r="O93" s="344" t="str">
        <f t="array" ref="O93">IFERROR(INDEX($G$1:$G$200,SMALL(IF($G$2:$G$201&lt;&gt;"",ROW($G$2:$G$201),9999),ROW(O92)),COLUMN(A:A)),"")</f>
        <v/>
      </c>
      <c r="P93" s="17"/>
      <c r="Q93" s="344" t="str">
        <f t="array" ref="Q93:R93">IFERROR((INDEX(L$1:O$201,SMALL(IF(MATCH($L$2:$L$201&amp;$O$2:$O$201,$L$2:$L$201&amp;$O$2:$O$201, )=ROW($L$1:$O$200),ROW($L$2:$O$201),4^8),ROW(A92)),{1,4})&amp;""),"")</f>
        <v/>
      </c>
      <c r="R93" s="344" t="str">
        <v/>
      </c>
      <c r="S93" s="17"/>
      <c r="T93" s="17" t="str">
        <f t="array" ref="T93">T(INDEX(Q:Q,MIN(IF(COUNTIF(T$1:T92,$Q$2:$Q$201),4^8,ROW($Q$2:$Q$201)))))</f>
        <v/>
      </c>
      <c r="U93" s="17" t="str">
        <f t="shared" ref="U93:AD93" ca="1" si="196">IFERROR(OFFSET($R$1,SUMPRODUCT(SMALL(($Q$2:$Q$201=U$1)*ROW($Q$2:$Q$201),ROW(88:88)+COUNTA($Q$2:$Q$201)-SUM(1*($Q$2:$Q$201=U$1))))-1,),"")</f>
        <v/>
      </c>
      <c r="V93" s="17" t="str">
        <f t="shared" ca="1" si="196"/>
        <v/>
      </c>
      <c r="W93" s="17" t="str">
        <f t="shared" ca="1" si="196"/>
        <v/>
      </c>
      <c r="X93" s="17" t="str">
        <f t="shared" ca="1" si="196"/>
        <v/>
      </c>
      <c r="Y93" s="17" t="str">
        <f t="shared" ca="1" si="196"/>
        <v/>
      </c>
      <c r="Z93" s="17" t="str">
        <f t="shared" ca="1" si="196"/>
        <v/>
      </c>
      <c r="AA93" s="17" t="str">
        <f t="shared" ca="1" si="196"/>
        <v/>
      </c>
      <c r="AB93" s="17" t="str">
        <f t="shared" ca="1" si="196"/>
        <v/>
      </c>
      <c r="AC93" s="17" t="str">
        <f t="shared" ca="1" si="196"/>
        <v/>
      </c>
      <c r="AD93" s="17" t="str">
        <f t="shared" ca="1" si="196"/>
        <v/>
      </c>
      <c r="AE93" s="17"/>
      <c r="AF93" s="344" t="str">
        <f>IF(AND(地價差額試算!K107="",$AJ93&lt;&gt;""),AF92,IF(AND(地價差額試算!K107&lt;&gt;"",$AJ93&lt;&gt;""),地價差額試算!K107,""))</f>
        <v/>
      </c>
      <c r="AG93" s="344" t="str">
        <f>IF(AND(地價差額試算!L107="",$AJ93&lt;&gt;""),AG92,IF(AND(地價差額試算!L107&lt;&gt;"",$AJ93&lt;&gt;""),地價差額試算!L107,""))</f>
        <v/>
      </c>
      <c r="AH93" s="344" t="str">
        <f>IF(AND(地價差額試算!M107="",$AJ93&lt;&gt;""),AH92,IF(AND(地價差額試算!M107&lt;&gt;"",$AJ93&lt;&gt;""),地價差額試算!M107,""))</f>
        <v/>
      </c>
      <c r="AI93" s="344" t="str">
        <f>IF(地價差額試算!N107&lt;&gt;"",地價差額試算!N107,"")</f>
        <v/>
      </c>
      <c r="AJ93" s="344" t="str">
        <f>IF(地價差額試算!O107&lt;&gt;"",地價差額試算!O107,"")</f>
        <v/>
      </c>
      <c r="AK93" s="344" t="str">
        <f>IF(地價差額試算!P107&lt;&gt;"",地價差額試算!P107,"")</f>
        <v/>
      </c>
      <c r="AL93" s="344" t="str">
        <f>IF(地價差額試算!Q107&lt;&gt;"",地價差額試算!Q107,"")</f>
        <v/>
      </c>
      <c r="AM93" s="344" t="str">
        <f t="shared" si="144"/>
        <v/>
      </c>
      <c r="AN93" s="344" t="str">
        <f t="shared" si="139"/>
        <v/>
      </c>
      <c r="AO93" s="344" t="str">
        <f t="shared" si="140"/>
        <v/>
      </c>
      <c r="AP93" s="17"/>
      <c r="AQ93" s="344" t="str">
        <f t="array" ref="AQ93">IFERROR(INDEX($AF$1:$AF$200,SMALL(IF($AF$2:$AF$201&lt;&gt;"",ROW($AF$2:$AF$201),9999),ROW(AQ92)),COLUMN(A:A)),"")</f>
        <v/>
      </c>
      <c r="AR93" s="344" t="str">
        <f t="array" ref="AR93">IFERROR(INDEX($AJ$1:$AJ$200,SMALL(IF($AJ$2:$AJ$201&lt;&gt;"",ROW($AJ$2:$AJ$201),9999),ROW(AQ92)),COLUMN(A:A)),"")</f>
        <v/>
      </c>
      <c r="AS93" s="344" t="str">
        <f t="array" ref="AS93">IFERROR(INDEX($AK$1:$AK$200,SMALL(IF($AK$2:$AK$201&lt;&gt;"",ROW($AK$2:$AK$201),9999),ROW(AS92)),COLUMN(A:A)),"")</f>
        <v/>
      </c>
      <c r="AT93" s="344" t="str">
        <f t="array" ref="AT93">IFERROR(INDEX($AL$1:$AL$200,SMALL(IF($AL$2:$AL$201&lt;&gt;"",ROW($AL$2:$AL$201),9999),ROW(AT92)),COLUMN(A:A)),"")</f>
        <v/>
      </c>
      <c r="AU93" s="17"/>
      <c r="AV93" s="344" t="str">
        <f t="array" ref="AV93:AW93">IFERROR((INDEX(AQ$1:AT$201,SMALL(IF(MATCH($AQ$2:$AQ$201&amp;$AT$2:$AT$201,$AQ$2:$AQ$201&amp;$AT$2:$AT$201, )=ROW($AQ$1:$AT$200),ROW($AQ$2:$AT$201),4^8),ROW(AV92)),{1,4})&amp;""),"")</f>
        <v/>
      </c>
      <c r="AW93" s="344" t="str">
        <v/>
      </c>
      <c r="AX93" s="17"/>
      <c r="AY93" s="17" t="str">
        <f t="array" ref="AY93">T(INDEX(AV:AV,MIN(IF(COUNTIF(AY$1:AY92,$AV$2:$AV$201),4^8,ROW($AV$2:$AV$201)))))</f>
        <v/>
      </c>
      <c r="AZ93" s="17" t="str">
        <f t="shared" ref="AZ93:BI93" ca="1" si="197">IFERROR(OFFSET($AW$1,SUMPRODUCT(SMALL(($AV$2:$AV$201=AZ$1)*ROW($AV$2:$AV$201),ROW(88:88)+COUNTA($AV$2:$AV$201)-SUM(1*($AV$2:$AV$201=AZ$1))))-1,),"")</f>
        <v/>
      </c>
      <c r="BA93" s="17" t="str">
        <f t="shared" ca="1" si="197"/>
        <v/>
      </c>
      <c r="BB93" s="17" t="str">
        <f t="shared" ca="1" si="197"/>
        <v/>
      </c>
      <c r="BC93" s="17" t="str">
        <f t="shared" ca="1" si="197"/>
        <v/>
      </c>
      <c r="BD93" s="17" t="str">
        <f t="shared" ca="1" si="197"/>
        <v/>
      </c>
      <c r="BE93" s="17" t="str">
        <f t="shared" ca="1" si="197"/>
        <v/>
      </c>
      <c r="BF93" s="17" t="str">
        <f t="shared" ca="1" si="197"/>
        <v/>
      </c>
      <c r="BG93" s="17" t="str">
        <f t="shared" ca="1" si="197"/>
        <v/>
      </c>
      <c r="BH93" s="17" t="str">
        <f t="shared" ca="1" si="197"/>
        <v/>
      </c>
      <c r="BI93" s="17" t="str">
        <f t="shared" ca="1" si="197"/>
        <v/>
      </c>
      <c r="BJ93" s="17"/>
      <c r="BK93" s="18" t="str">
        <f t="array" ref="BK93">IFERROR(INDEX($E$1:$E$200,SMALL(IF($E$2:$E$201&lt;&gt;"",ROW($E$2:$E$201),9999),ROW($A92)),COLUMN(A:A)),"")</f>
        <v/>
      </c>
      <c r="BL93" s="18" t="str">
        <f t="array" ref="BL93">IFERROR(INDEX($AJ$1:$AJ$200,SMALL(IF($AJ$2:$AJ$201&lt;&gt;"",ROW($AJ$2:$AJ$201),9999),ROW(A92)),COLUMN(A:A)),"")</f>
        <v/>
      </c>
      <c r="BM93" s="18" t="str">
        <f t="array" ref="BM93">T(INDEX($BK:$BK,MIN(IF(COUNTIF(BM$1:BM92,$BK$2:$BK$201),4^8,ROW($BK$2:$BK$201)))))</f>
        <v/>
      </c>
      <c r="BN93" s="18" t="str">
        <f t="array" ref="BN93">T(INDEX($BL:$BL,MIN(IF(COUNTIF(BN$1:BN92,$BL$2:$BL$201),4^8,ROW($BL$2:$BL$201)))))</f>
        <v/>
      </c>
      <c r="BO93" s="18" t="str">
        <f t="array" aca="1" ref="BO93" ca="1">IF(ROW(BO92)&gt;(COUNTA($BM$2:$BN$201)-COUNTIF($BM$2:$BN$201,"")),"",INDIRECT(TEXT(RIGHT(SMALL(IF($BM$2:$BN$501&lt;&gt;"",COLUMN($BM$2:$BN$501)*10001+ROW($BM$2:$BN$501)*100,999999),ROW(BO92)),4),"!R00!C00"),))</f>
        <v/>
      </c>
      <c r="BP93" s="18" t="str">
        <f t="array" aca="1" ref="BP93" ca="1">T(INDEX($BO:$BO,MIN(IF(COUNTIF(BP$1:BP92,$BO$2:$BO$201),4^8,ROW($BO$2:$BO$201)))))</f>
        <v/>
      </c>
    </row>
    <row r="94" spans="1:68">
      <c r="A94" s="344" t="str">
        <f>IF(AND(地價差額試算!A108="",$E94&lt;&gt;""),A93,IF(AND(地價差額試算!A108&lt;&gt;"",$E94&lt;&gt;""),地價差額試算!A108,""))</f>
        <v/>
      </c>
      <c r="B94" s="344" t="str">
        <f>IF(AND(地價差額試算!B108="",$E94&lt;&gt;""),B93,IF(AND(地價差額試算!B108&lt;&gt;"",$E94&lt;&gt;""),地價差額試算!B108,""))</f>
        <v/>
      </c>
      <c r="C94" s="344" t="str">
        <f>IF(AND(地價差額試算!C108="",$E94&lt;&gt;""),C93,IF(AND(地價差額試算!C108&lt;&gt;"",$E94&lt;&gt;""),地價差額試算!C108,""))</f>
        <v/>
      </c>
      <c r="D94" s="344" t="str">
        <f>IF(地價差額試算!D108&lt;&gt;"",地價差額試算!D108,"")</f>
        <v/>
      </c>
      <c r="E94" s="344" t="str">
        <f>IF(地價差額試算!E108&lt;&gt;"",地價差額試算!E108,"")</f>
        <v/>
      </c>
      <c r="F94" s="344" t="str">
        <f>IF(地價差額試算!F108&lt;&gt;"",地價差額試算!F108,"")</f>
        <v/>
      </c>
      <c r="G94" s="344" t="str">
        <f>IF(地價差額試算!G108&lt;&gt;"",地價差額試算!G108,"")</f>
        <v/>
      </c>
      <c r="H94" s="344" t="str">
        <f t="shared" si="142"/>
        <v/>
      </c>
      <c r="I94" s="344" t="str">
        <f t="shared" si="136"/>
        <v/>
      </c>
      <c r="J94" s="344" t="str">
        <f t="shared" si="137"/>
        <v/>
      </c>
      <c r="K94" s="17"/>
      <c r="L94" s="344" t="str">
        <f t="array" ref="L94">IFERROR(INDEX($A$1:$A$200,SMALL(IF($A$2:$A$201&lt;&gt;"",ROW($A$2:$A$201),9999),ROW(L93)),COLUMN(A:A)),"")</f>
        <v/>
      </c>
      <c r="M94" s="344" t="str">
        <f t="array" ref="M94">IFERROR(INDEX($E$1:$E$200,SMALL(IF($E$2:$E$201&lt;&gt;"",ROW($E$2:$E$201),9999),ROW(M93)),COLUMN(A:A)),"")</f>
        <v/>
      </c>
      <c r="N94" s="344" t="str">
        <f t="array" ref="N94">IFERROR(INDEX($F$1:$F$200,SMALL(IF($F$2:$F$201&lt;&gt;"",ROW($F$2:$F$201),9999),ROW(N93)),COLUMN(A:A)),"")</f>
        <v/>
      </c>
      <c r="O94" s="344" t="str">
        <f t="array" ref="O94">IFERROR(INDEX($G$1:$G$200,SMALL(IF($G$2:$G$201&lt;&gt;"",ROW($G$2:$G$201),9999),ROW(O93)),COLUMN(A:A)),"")</f>
        <v/>
      </c>
      <c r="P94" s="17"/>
      <c r="Q94" s="344" t="str">
        <f t="array" ref="Q94:R94">IFERROR((INDEX(L$1:O$201,SMALL(IF(MATCH($L$2:$L$201&amp;$O$2:$O$201,$L$2:$L$201&amp;$O$2:$O$201, )=ROW($L$1:$O$200),ROW($L$2:$O$201),4^8),ROW(A93)),{1,4})&amp;""),"")</f>
        <v/>
      </c>
      <c r="R94" s="344" t="str">
        <v/>
      </c>
      <c r="S94" s="17"/>
      <c r="T94" s="17" t="str">
        <f t="array" ref="T94">T(INDEX(Q:Q,MIN(IF(COUNTIF(T$1:T93,$Q$2:$Q$201),4^8,ROW($Q$2:$Q$201)))))</f>
        <v/>
      </c>
      <c r="U94" s="17" t="str">
        <f t="shared" ref="U94:AD94" ca="1" si="198">IFERROR(OFFSET($R$1,SUMPRODUCT(SMALL(($Q$2:$Q$201=U$1)*ROW($Q$2:$Q$201),ROW(89:89)+COUNTA($Q$2:$Q$201)-SUM(1*($Q$2:$Q$201=U$1))))-1,),"")</f>
        <v/>
      </c>
      <c r="V94" s="17" t="str">
        <f t="shared" ca="1" si="198"/>
        <v/>
      </c>
      <c r="W94" s="17" t="str">
        <f t="shared" ca="1" si="198"/>
        <v/>
      </c>
      <c r="X94" s="17" t="str">
        <f t="shared" ca="1" si="198"/>
        <v/>
      </c>
      <c r="Y94" s="17" t="str">
        <f t="shared" ca="1" si="198"/>
        <v/>
      </c>
      <c r="Z94" s="17" t="str">
        <f t="shared" ca="1" si="198"/>
        <v/>
      </c>
      <c r="AA94" s="17" t="str">
        <f t="shared" ca="1" si="198"/>
        <v/>
      </c>
      <c r="AB94" s="17" t="str">
        <f t="shared" ca="1" si="198"/>
        <v/>
      </c>
      <c r="AC94" s="17" t="str">
        <f t="shared" ca="1" si="198"/>
        <v/>
      </c>
      <c r="AD94" s="17" t="str">
        <f t="shared" ca="1" si="198"/>
        <v/>
      </c>
      <c r="AE94" s="17"/>
      <c r="AF94" s="344" t="str">
        <f>IF(AND(地價差額試算!K108="",$AJ94&lt;&gt;""),AF93,IF(AND(地價差額試算!K108&lt;&gt;"",$AJ94&lt;&gt;""),地價差額試算!K108,""))</f>
        <v/>
      </c>
      <c r="AG94" s="344" t="str">
        <f>IF(AND(地價差額試算!L108="",$AJ94&lt;&gt;""),AG93,IF(AND(地價差額試算!L108&lt;&gt;"",$AJ94&lt;&gt;""),地價差額試算!L108,""))</f>
        <v/>
      </c>
      <c r="AH94" s="344" t="str">
        <f>IF(AND(地價差額試算!M108="",$AJ94&lt;&gt;""),AH93,IF(AND(地價差額試算!M108&lt;&gt;"",$AJ94&lt;&gt;""),地價差額試算!M108,""))</f>
        <v/>
      </c>
      <c r="AI94" s="344" t="str">
        <f>IF(地價差額試算!N108&lt;&gt;"",地價差額試算!N108,"")</f>
        <v/>
      </c>
      <c r="AJ94" s="344" t="str">
        <f>IF(地價差額試算!O108&lt;&gt;"",地價差額試算!O108,"")</f>
        <v/>
      </c>
      <c r="AK94" s="344" t="str">
        <f>IF(地價差額試算!P108&lt;&gt;"",地價差額試算!P108,"")</f>
        <v/>
      </c>
      <c r="AL94" s="344" t="str">
        <f>IF(地價差額試算!Q108&lt;&gt;"",地價差額試算!Q108,"")</f>
        <v/>
      </c>
      <c r="AM94" s="344" t="str">
        <f t="shared" si="144"/>
        <v/>
      </c>
      <c r="AN94" s="344" t="str">
        <f t="shared" si="139"/>
        <v/>
      </c>
      <c r="AO94" s="344" t="str">
        <f t="shared" si="140"/>
        <v/>
      </c>
      <c r="AP94" s="17"/>
      <c r="AQ94" s="344" t="str">
        <f t="array" ref="AQ94">IFERROR(INDEX($AF$1:$AF$200,SMALL(IF($AF$2:$AF$201&lt;&gt;"",ROW($AF$2:$AF$201),9999),ROW(AQ93)),COLUMN(A:A)),"")</f>
        <v/>
      </c>
      <c r="AR94" s="344" t="str">
        <f t="array" ref="AR94">IFERROR(INDEX($AJ$1:$AJ$200,SMALL(IF($AJ$2:$AJ$201&lt;&gt;"",ROW($AJ$2:$AJ$201),9999),ROW(AQ93)),COLUMN(A:A)),"")</f>
        <v/>
      </c>
      <c r="AS94" s="344" t="str">
        <f t="array" ref="AS94">IFERROR(INDEX($AK$1:$AK$200,SMALL(IF($AK$2:$AK$201&lt;&gt;"",ROW($AK$2:$AK$201),9999),ROW(AS93)),COLUMN(A:A)),"")</f>
        <v/>
      </c>
      <c r="AT94" s="344" t="str">
        <f t="array" ref="AT94">IFERROR(INDEX($AL$1:$AL$200,SMALL(IF($AL$2:$AL$201&lt;&gt;"",ROW($AL$2:$AL$201),9999),ROW(AT93)),COLUMN(A:A)),"")</f>
        <v/>
      </c>
      <c r="AU94" s="17"/>
      <c r="AV94" s="344" t="str">
        <f t="array" ref="AV94:AW94">IFERROR((INDEX(AQ$1:AT$201,SMALL(IF(MATCH($AQ$2:$AQ$201&amp;$AT$2:$AT$201,$AQ$2:$AQ$201&amp;$AT$2:$AT$201, )=ROW($AQ$1:$AT$200),ROW($AQ$2:$AT$201),4^8),ROW(AV93)),{1,4})&amp;""),"")</f>
        <v/>
      </c>
      <c r="AW94" s="344" t="str">
        <v/>
      </c>
      <c r="AX94" s="17"/>
      <c r="AY94" s="17" t="str">
        <f t="array" ref="AY94">T(INDEX(AV:AV,MIN(IF(COUNTIF(AY$1:AY93,$AV$2:$AV$201),4^8,ROW($AV$2:$AV$201)))))</f>
        <v/>
      </c>
      <c r="AZ94" s="17" t="str">
        <f t="shared" ref="AZ94:BI94" ca="1" si="199">IFERROR(OFFSET($AW$1,SUMPRODUCT(SMALL(($AV$2:$AV$201=AZ$1)*ROW($AV$2:$AV$201),ROW(89:89)+COUNTA($AV$2:$AV$201)-SUM(1*($AV$2:$AV$201=AZ$1))))-1,),"")</f>
        <v/>
      </c>
      <c r="BA94" s="17" t="str">
        <f t="shared" ca="1" si="199"/>
        <v/>
      </c>
      <c r="BB94" s="17" t="str">
        <f t="shared" ca="1" si="199"/>
        <v/>
      </c>
      <c r="BC94" s="17" t="str">
        <f t="shared" ca="1" si="199"/>
        <v/>
      </c>
      <c r="BD94" s="17" t="str">
        <f t="shared" ca="1" si="199"/>
        <v/>
      </c>
      <c r="BE94" s="17" t="str">
        <f t="shared" ca="1" si="199"/>
        <v/>
      </c>
      <c r="BF94" s="17" t="str">
        <f t="shared" ca="1" si="199"/>
        <v/>
      </c>
      <c r="BG94" s="17" t="str">
        <f t="shared" ca="1" si="199"/>
        <v/>
      </c>
      <c r="BH94" s="17" t="str">
        <f t="shared" ca="1" si="199"/>
        <v/>
      </c>
      <c r="BI94" s="17" t="str">
        <f t="shared" ca="1" si="199"/>
        <v/>
      </c>
      <c r="BJ94" s="17"/>
      <c r="BK94" s="18" t="str">
        <f t="array" ref="BK94">IFERROR(INDEX($E$1:$E$200,SMALL(IF($E$2:$E$201&lt;&gt;"",ROW($E$2:$E$201),9999),ROW($A93)),COLUMN(A:A)),"")</f>
        <v/>
      </c>
      <c r="BL94" s="18" t="str">
        <f t="array" ref="BL94">IFERROR(INDEX($AJ$1:$AJ$200,SMALL(IF($AJ$2:$AJ$201&lt;&gt;"",ROW($AJ$2:$AJ$201),9999),ROW(A93)),COLUMN(A:A)),"")</f>
        <v/>
      </c>
      <c r="BM94" s="18" t="str">
        <f t="array" ref="BM94">T(INDEX($BK:$BK,MIN(IF(COUNTIF(BM$1:BM93,$BK$2:$BK$201),4^8,ROW($BK$2:$BK$201)))))</f>
        <v/>
      </c>
      <c r="BN94" s="18" t="str">
        <f t="array" ref="BN94">T(INDEX($BL:$BL,MIN(IF(COUNTIF(BN$1:BN93,$BL$2:$BL$201),4^8,ROW($BL$2:$BL$201)))))</f>
        <v/>
      </c>
      <c r="BO94" s="18" t="str">
        <f t="array" aca="1" ref="BO94" ca="1">IF(ROW(BO93)&gt;(COUNTA($BM$2:$BN$201)-COUNTIF($BM$2:$BN$201,"")),"",INDIRECT(TEXT(RIGHT(SMALL(IF($BM$2:$BN$501&lt;&gt;"",COLUMN($BM$2:$BN$501)*10001+ROW($BM$2:$BN$501)*100,999999),ROW(BO93)),4),"!R00!C00"),))</f>
        <v/>
      </c>
      <c r="BP94" s="18" t="str">
        <f t="array" aca="1" ref="BP94" ca="1">T(INDEX($BO:$BO,MIN(IF(COUNTIF(BP$1:BP93,$BO$2:$BO$201),4^8,ROW($BO$2:$BO$201)))))</f>
        <v/>
      </c>
    </row>
    <row r="95" spans="1:68">
      <c r="A95" s="344" t="str">
        <f>IF(AND(地價差額試算!A109="",$E95&lt;&gt;""),A94,IF(AND(地價差額試算!A109&lt;&gt;"",$E95&lt;&gt;""),地價差額試算!A109,""))</f>
        <v/>
      </c>
      <c r="B95" s="344" t="str">
        <f>IF(AND(地價差額試算!B109="",$E95&lt;&gt;""),B94,IF(AND(地價差額試算!B109&lt;&gt;"",$E95&lt;&gt;""),地價差額試算!B109,""))</f>
        <v/>
      </c>
      <c r="C95" s="344" t="str">
        <f>IF(AND(地價差額試算!C109="",$E95&lt;&gt;""),C94,IF(AND(地價差額試算!C109&lt;&gt;"",$E95&lt;&gt;""),地價差額試算!C109,""))</f>
        <v/>
      </c>
      <c r="D95" s="344" t="str">
        <f>IF(地價差額試算!D109&lt;&gt;"",地價差額試算!D109,"")</f>
        <v/>
      </c>
      <c r="E95" s="344" t="str">
        <f>IF(地價差額試算!E109&lt;&gt;"",地價差額試算!E109,"")</f>
        <v/>
      </c>
      <c r="F95" s="344" t="str">
        <f>IF(地價差額試算!F109&lt;&gt;"",地價差額試算!F109,"")</f>
        <v/>
      </c>
      <c r="G95" s="344" t="str">
        <f>IF(地價差額試算!G109&lt;&gt;"",地價差額試算!G109,"")</f>
        <v/>
      </c>
      <c r="H95" s="344" t="str">
        <f t="shared" si="142"/>
        <v/>
      </c>
      <c r="I95" s="344" t="str">
        <f t="shared" si="136"/>
        <v/>
      </c>
      <c r="J95" s="344" t="str">
        <f t="shared" si="137"/>
        <v/>
      </c>
      <c r="K95" s="17"/>
      <c r="L95" s="344" t="str">
        <f t="array" ref="L95">IFERROR(INDEX($A$1:$A$200,SMALL(IF($A$2:$A$201&lt;&gt;"",ROW($A$2:$A$201),9999),ROW(L94)),COLUMN(A:A)),"")</f>
        <v/>
      </c>
      <c r="M95" s="344" t="str">
        <f t="array" ref="M95">IFERROR(INDEX($E$1:$E$200,SMALL(IF($E$2:$E$201&lt;&gt;"",ROW($E$2:$E$201),9999),ROW(M94)),COLUMN(A:A)),"")</f>
        <v/>
      </c>
      <c r="N95" s="344" t="str">
        <f t="array" ref="N95">IFERROR(INDEX($F$1:$F$200,SMALL(IF($F$2:$F$201&lt;&gt;"",ROW($F$2:$F$201),9999),ROW(N94)),COLUMN(A:A)),"")</f>
        <v/>
      </c>
      <c r="O95" s="344" t="str">
        <f t="array" ref="O95">IFERROR(INDEX($G$1:$G$200,SMALL(IF($G$2:$G$201&lt;&gt;"",ROW($G$2:$G$201),9999),ROW(O94)),COLUMN(A:A)),"")</f>
        <v/>
      </c>
      <c r="P95" s="17"/>
      <c r="Q95" s="344" t="str">
        <f t="array" ref="Q95:R95">IFERROR((INDEX(L$1:O$201,SMALL(IF(MATCH($L$2:$L$201&amp;$O$2:$O$201,$L$2:$L$201&amp;$O$2:$O$201, )=ROW($L$1:$O$200),ROW($L$2:$O$201),4^8),ROW(A94)),{1,4})&amp;""),"")</f>
        <v/>
      </c>
      <c r="R95" s="344" t="str">
        <v/>
      </c>
      <c r="S95" s="17"/>
      <c r="T95" s="17" t="str">
        <f t="array" ref="T95">T(INDEX(Q:Q,MIN(IF(COUNTIF(T$1:T94,$Q$2:$Q$201),4^8,ROW($Q$2:$Q$201)))))</f>
        <v/>
      </c>
      <c r="U95" s="17" t="str">
        <f t="shared" ref="U95:AD95" ca="1" si="200">IFERROR(OFFSET($R$1,SUMPRODUCT(SMALL(($Q$2:$Q$201=U$1)*ROW($Q$2:$Q$201),ROW(90:90)+COUNTA($Q$2:$Q$201)-SUM(1*($Q$2:$Q$201=U$1))))-1,),"")</f>
        <v/>
      </c>
      <c r="V95" s="17" t="str">
        <f t="shared" ca="1" si="200"/>
        <v/>
      </c>
      <c r="W95" s="17" t="str">
        <f t="shared" ca="1" si="200"/>
        <v/>
      </c>
      <c r="X95" s="17" t="str">
        <f t="shared" ca="1" si="200"/>
        <v/>
      </c>
      <c r="Y95" s="17" t="str">
        <f t="shared" ca="1" si="200"/>
        <v/>
      </c>
      <c r="Z95" s="17" t="str">
        <f t="shared" ca="1" si="200"/>
        <v/>
      </c>
      <c r="AA95" s="17" t="str">
        <f t="shared" ca="1" si="200"/>
        <v/>
      </c>
      <c r="AB95" s="17" t="str">
        <f t="shared" ca="1" si="200"/>
        <v/>
      </c>
      <c r="AC95" s="17" t="str">
        <f t="shared" ca="1" si="200"/>
        <v/>
      </c>
      <c r="AD95" s="17" t="str">
        <f t="shared" ca="1" si="200"/>
        <v/>
      </c>
      <c r="AE95" s="17"/>
      <c r="AF95" s="344" t="str">
        <f>IF(AND(地價差額試算!K109="",$AJ95&lt;&gt;""),AF94,IF(AND(地價差額試算!K109&lt;&gt;"",$AJ95&lt;&gt;""),地價差額試算!K109,""))</f>
        <v/>
      </c>
      <c r="AG95" s="344" t="str">
        <f>IF(AND(地價差額試算!L109="",$AJ95&lt;&gt;""),AG94,IF(AND(地價差額試算!L109&lt;&gt;"",$AJ95&lt;&gt;""),地價差額試算!L109,""))</f>
        <v/>
      </c>
      <c r="AH95" s="344" t="str">
        <f>IF(AND(地價差額試算!M109="",$AJ95&lt;&gt;""),AH94,IF(AND(地價差額試算!M109&lt;&gt;"",$AJ95&lt;&gt;""),地價差額試算!M109,""))</f>
        <v/>
      </c>
      <c r="AI95" s="344" t="str">
        <f>IF(地價差額試算!N109&lt;&gt;"",地價差額試算!N109,"")</f>
        <v/>
      </c>
      <c r="AJ95" s="344" t="str">
        <f>IF(地價差額試算!O109&lt;&gt;"",地價差額試算!O109,"")</f>
        <v/>
      </c>
      <c r="AK95" s="344" t="str">
        <f>IF(地價差額試算!P109&lt;&gt;"",地價差額試算!P109,"")</f>
        <v/>
      </c>
      <c r="AL95" s="344" t="str">
        <f>IF(地價差額試算!Q109&lt;&gt;"",地價差額試算!Q109,"")</f>
        <v/>
      </c>
      <c r="AM95" s="344" t="str">
        <f t="shared" si="144"/>
        <v/>
      </c>
      <c r="AN95" s="344" t="str">
        <f t="shared" si="139"/>
        <v/>
      </c>
      <c r="AO95" s="344" t="str">
        <f t="shared" si="140"/>
        <v/>
      </c>
      <c r="AP95" s="17"/>
      <c r="AQ95" s="344" t="str">
        <f t="array" ref="AQ95">IFERROR(INDEX($AF$1:$AF$200,SMALL(IF($AF$2:$AF$201&lt;&gt;"",ROW($AF$2:$AF$201),9999),ROW(AQ94)),COLUMN(A:A)),"")</f>
        <v/>
      </c>
      <c r="AR95" s="344" t="str">
        <f t="array" ref="AR95">IFERROR(INDEX($AJ$1:$AJ$200,SMALL(IF($AJ$2:$AJ$201&lt;&gt;"",ROW($AJ$2:$AJ$201),9999),ROW(AQ94)),COLUMN(A:A)),"")</f>
        <v/>
      </c>
      <c r="AS95" s="344" t="str">
        <f t="array" ref="AS95">IFERROR(INDEX($AK$1:$AK$200,SMALL(IF($AK$2:$AK$201&lt;&gt;"",ROW($AK$2:$AK$201),9999),ROW(AS94)),COLUMN(A:A)),"")</f>
        <v/>
      </c>
      <c r="AT95" s="344" t="str">
        <f t="array" ref="AT95">IFERROR(INDEX($AL$1:$AL$200,SMALL(IF($AL$2:$AL$201&lt;&gt;"",ROW($AL$2:$AL$201),9999),ROW(AT94)),COLUMN(A:A)),"")</f>
        <v/>
      </c>
      <c r="AU95" s="17"/>
      <c r="AV95" s="344" t="str">
        <f t="array" ref="AV95:AW95">IFERROR((INDEX(AQ$1:AT$201,SMALL(IF(MATCH($AQ$2:$AQ$201&amp;$AT$2:$AT$201,$AQ$2:$AQ$201&amp;$AT$2:$AT$201, )=ROW($AQ$1:$AT$200),ROW($AQ$2:$AT$201),4^8),ROW(AV94)),{1,4})&amp;""),"")</f>
        <v/>
      </c>
      <c r="AW95" s="344" t="str">
        <v/>
      </c>
      <c r="AX95" s="17"/>
      <c r="AY95" s="17" t="str">
        <f t="array" ref="AY95">T(INDEX(AV:AV,MIN(IF(COUNTIF(AY$1:AY94,$AV$2:$AV$201),4^8,ROW($AV$2:$AV$201)))))</f>
        <v/>
      </c>
      <c r="AZ95" s="17" t="str">
        <f t="shared" ref="AZ95:BI95" ca="1" si="201">IFERROR(OFFSET($AW$1,SUMPRODUCT(SMALL(($AV$2:$AV$201=AZ$1)*ROW($AV$2:$AV$201),ROW(90:90)+COUNTA($AV$2:$AV$201)-SUM(1*($AV$2:$AV$201=AZ$1))))-1,),"")</f>
        <v/>
      </c>
      <c r="BA95" s="17" t="str">
        <f t="shared" ca="1" si="201"/>
        <v/>
      </c>
      <c r="BB95" s="17" t="str">
        <f t="shared" ca="1" si="201"/>
        <v/>
      </c>
      <c r="BC95" s="17" t="str">
        <f t="shared" ca="1" si="201"/>
        <v/>
      </c>
      <c r="BD95" s="17" t="str">
        <f t="shared" ca="1" si="201"/>
        <v/>
      </c>
      <c r="BE95" s="17" t="str">
        <f t="shared" ca="1" si="201"/>
        <v/>
      </c>
      <c r="BF95" s="17" t="str">
        <f t="shared" ca="1" si="201"/>
        <v/>
      </c>
      <c r="BG95" s="17" t="str">
        <f t="shared" ca="1" si="201"/>
        <v/>
      </c>
      <c r="BH95" s="17" t="str">
        <f t="shared" ca="1" si="201"/>
        <v/>
      </c>
      <c r="BI95" s="17" t="str">
        <f t="shared" ca="1" si="201"/>
        <v/>
      </c>
      <c r="BJ95" s="17"/>
      <c r="BK95" s="18" t="str">
        <f t="array" ref="BK95">IFERROR(INDEX($E$1:$E$200,SMALL(IF($E$2:$E$201&lt;&gt;"",ROW($E$2:$E$201),9999),ROW($A94)),COLUMN(A:A)),"")</f>
        <v/>
      </c>
      <c r="BL95" s="18" t="str">
        <f t="array" ref="BL95">IFERROR(INDEX($AJ$1:$AJ$200,SMALL(IF($AJ$2:$AJ$201&lt;&gt;"",ROW($AJ$2:$AJ$201),9999),ROW(A94)),COLUMN(A:A)),"")</f>
        <v/>
      </c>
      <c r="BM95" s="18" t="str">
        <f t="array" ref="BM95">T(INDEX($BK:$BK,MIN(IF(COUNTIF(BM$1:BM94,$BK$2:$BK$201),4^8,ROW($BK$2:$BK$201)))))</f>
        <v/>
      </c>
      <c r="BN95" s="18" t="str">
        <f t="array" ref="BN95">T(INDEX($BL:$BL,MIN(IF(COUNTIF(BN$1:BN94,$BL$2:$BL$201),4^8,ROW($BL$2:$BL$201)))))</f>
        <v/>
      </c>
      <c r="BO95" s="18" t="str">
        <f t="array" aca="1" ref="BO95" ca="1">IF(ROW(BO94)&gt;(COUNTA($BM$2:$BN$201)-COUNTIF($BM$2:$BN$201,"")),"",INDIRECT(TEXT(RIGHT(SMALL(IF($BM$2:$BN$501&lt;&gt;"",COLUMN($BM$2:$BN$501)*10001+ROW($BM$2:$BN$501)*100,999999),ROW(BO94)),4),"!R00!C00"),))</f>
        <v/>
      </c>
      <c r="BP95" s="18" t="str">
        <f t="array" aca="1" ref="BP95" ca="1">T(INDEX($BO:$BO,MIN(IF(COUNTIF(BP$1:BP94,$BO$2:$BO$201),4^8,ROW($BO$2:$BO$201)))))</f>
        <v/>
      </c>
    </row>
    <row r="96" spans="1:68">
      <c r="A96" s="344" t="str">
        <f>IF(AND(地價差額試算!A110="",$E96&lt;&gt;""),A95,IF(AND(地價差額試算!A110&lt;&gt;"",$E96&lt;&gt;""),地價差額試算!A110,""))</f>
        <v/>
      </c>
      <c r="B96" s="344" t="str">
        <f>IF(AND(地價差額試算!B110="",$E96&lt;&gt;""),B95,IF(AND(地價差額試算!B110&lt;&gt;"",$E96&lt;&gt;""),地價差額試算!B110,""))</f>
        <v/>
      </c>
      <c r="C96" s="344" t="str">
        <f>IF(AND(地價差額試算!C110="",$E96&lt;&gt;""),C95,IF(AND(地價差額試算!C110&lt;&gt;"",$E96&lt;&gt;""),地價差額試算!C110,""))</f>
        <v/>
      </c>
      <c r="D96" s="344" t="str">
        <f>IF(地價差額試算!D110&lt;&gt;"",地價差額試算!D110,"")</f>
        <v/>
      </c>
      <c r="E96" s="344" t="str">
        <f>IF(地價差額試算!E110&lt;&gt;"",地價差額試算!E110,"")</f>
        <v/>
      </c>
      <c r="F96" s="344" t="str">
        <f>IF(地價差額試算!F110&lt;&gt;"",地價差額試算!F110,"")</f>
        <v/>
      </c>
      <c r="G96" s="344" t="str">
        <f>IF(地價差額試算!G110&lt;&gt;"",地價差額試算!G110,"")</f>
        <v/>
      </c>
      <c r="H96" s="344" t="str">
        <f t="shared" si="142"/>
        <v/>
      </c>
      <c r="I96" s="344" t="str">
        <f t="shared" si="136"/>
        <v/>
      </c>
      <c r="J96" s="344" t="str">
        <f t="shared" si="137"/>
        <v/>
      </c>
      <c r="K96" s="17"/>
      <c r="L96" s="344" t="str">
        <f t="array" ref="L96">IFERROR(INDEX($A$1:$A$200,SMALL(IF($A$2:$A$201&lt;&gt;"",ROW($A$2:$A$201),9999),ROW(L95)),COLUMN(A:A)),"")</f>
        <v/>
      </c>
      <c r="M96" s="344" t="str">
        <f t="array" ref="M96">IFERROR(INDEX($E$1:$E$200,SMALL(IF($E$2:$E$201&lt;&gt;"",ROW($E$2:$E$201),9999),ROW(M95)),COLUMN(A:A)),"")</f>
        <v/>
      </c>
      <c r="N96" s="344" t="str">
        <f t="array" ref="N96">IFERROR(INDEX($F$1:$F$200,SMALL(IF($F$2:$F$201&lt;&gt;"",ROW($F$2:$F$201),9999),ROW(N95)),COLUMN(A:A)),"")</f>
        <v/>
      </c>
      <c r="O96" s="344" t="str">
        <f t="array" ref="O96">IFERROR(INDEX($G$1:$G$200,SMALL(IF($G$2:$G$201&lt;&gt;"",ROW($G$2:$G$201),9999),ROW(O95)),COLUMN(A:A)),"")</f>
        <v/>
      </c>
      <c r="P96" s="17"/>
      <c r="Q96" s="344" t="str">
        <f t="array" ref="Q96:R96">IFERROR((INDEX(L$1:O$201,SMALL(IF(MATCH($L$2:$L$201&amp;$O$2:$O$201,$L$2:$L$201&amp;$O$2:$O$201, )=ROW($L$1:$O$200),ROW($L$2:$O$201),4^8),ROW(A95)),{1,4})&amp;""),"")</f>
        <v/>
      </c>
      <c r="R96" s="344" t="str">
        <v/>
      </c>
      <c r="S96" s="17"/>
      <c r="T96" s="17" t="str">
        <f t="array" ref="T96">T(INDEX(Q:Q,MIN(IF(COUNTIF(T$1:T95,$Q$2:$Q$201),4^8,ROW($Q$2:$Q$201)))))</f>
        <v/>
      </c>
      <c r="U96" s="17" t="str">
        <f t="shared" ref="U96:AD96" ca="1" si="202">IFERROR(OFFSET($R$1,SUMPRODUCT(SMALL(($Q$2:$Q$201=U$1)*ROW($Q$2:$Q$201),ROW(91:91)+COUNTA($Q$2:$Q$201)-SUM(1*($Q$2:$Q$201=U$1))))-1,),"")</f>
        <v/>
      </c>
      <c r="V96" s="17" t="str">
        <f t="shared" ca="1" si="202"/>
        <v/>
      </c>
      <c r="W96" s="17" t="str">
        <f t="shared" ca="1" si="202"/>
        <v/>
      </c>
      <c r="X96" s="17" t="str">
        <f t="shared" ca="1" si="202"/>
        <v/>
      </c>
      <c r="Y96" s="17" t="str">
        <f t="shared" ca="1" si="202"/>
        <v/>
      </c>
      <c r="Z96" s="17" t="str">
        <f t="shared" ca="1" si="202"/>
        <v/>
      </c>
      <c r="AA96" s="17" t="str">
        <f t="shared" ca="1" si="202"/>
        <v/>
      </c>
      <c r="AB96" s="17" t="str">
        <f t="shared" ca="1" si="202"/>
        <v/>
      </c>
      <c r="AC96" s="17" t="str">
        <f t="shared" ca="1" si="202"/>
        <v/>
      </c>
      <c r="AD96" s="17" t="str">
        <f t="shared" ca="1" si="202"/>
        <v/>
      </c>
      <c r="AE96" s="17"/>
      <c r="AF96" s="344" t="str">
        <f>IF(AND(地價差額試算!K110="",$AJ96&lt;&gt;""),AF95,IF(AND(地價差額試算!K110&lt;&gt;"",$AJ96&lt;&gt;""),地價差額試算!K110,""))</f>
        <v/>
      </c>
      <c r="AG96" s="344" t="str">
        <f>IF(AND(地價差額試算!L110="",$AJ96&lt;&gt;""),AG95,IF(AND(地價差額試算!L110&lt;&gt;"",$AJ96&lt;&gt;""),地價差額試算!L110,""))</f>
        <v/>
      </c>
      <c r="AH96" s="344" t="str">
        <f>IF(AND(地價差額試算!M110="",$AJ96&lt;&gt;""),AH95,IF(AND(地價差額試算!M110&lt;&gt;"",$AJ96&lt;&gt;""),地價差額試算!M110,""))</f>
        <v/>
      </c>
      <c r="AI96" s="344" t="str">
        <f>IF(地價差額試算!N110&lt;&gt;"",地價差額試算!N110,"")</f>
        <v/>
      </c>
      <c r="AJ96" s="344" t="str">
        <f>IF(地價差額試算!O110&lt;&gt;"",地價差額試算!O110,"")</f>
        <v/>
      </c>
      <c r="AK96" s="344" t="str">
        <f>IF(地價差額試算!P110&lt;&gt;"",地價差額試算!P110,"")</f>
        <v/>
      </c>
      <c r="AL96" s="344" t="str">
        <f>IF(地價差額試算!Q110&lt;&gt;"",地價差額試算!Q110,"")</f>
        <v/>
      </c>
      <c r="AM96" s="344" t="str">
        <f t="shared" si="144"/>
        <v/>
      </c>
      <c r="AN96" s="344" t="str">
        <f t="shared" si="139"/>
        <v/>
      </c>
      <c r="AO96" s="344" t="str">
        <f t="shared" si="140"/>
        <v/>
      </c>
      <c r="AP96" s="17"/>
      <c r="AQ96" s="344" t="str">
        <f t="array" ref="AQ96">IFERROR(INDEX($AF$1:$AF$200,SMALL(IF($AF$2:$AF$201&lt;&gt;"",ROW($AF$2:$AF$201),9999),ROW(AQ95)),COLUMN(A:A)),"")</f>
        <v/>
      </c>
      <c r="AR96" s="344" t="str">
        <f t="array" ref="AR96">IFERROR(INDEX($AJ$1:$AJ$200,SMALL(IF($AJ$2:$AJ$201&lt;&gt;"",ROW($AJ$2:$AJ$201),9999),ROW(AQ95)),COLUMN(A:A)),"")</f>
        <v/>
      </c>
      <c r="AS96" s="344" t="str">
        <f t="array" ref="AS96">IFERROR(INDEX($AK$1:$AK$200,SMALL(IF($AK$2:$AK$201&lt;&gt;"",ROW($AK$2:$AK$201),9999),ROW(AS95)),COLUMN(A:A)),"")</f>
        <v/>
      </c>
      <c r="AT96" s="344" t="str">
        <f t="array" ref="AT96">IFERROR(INDEX($AL$1:$AL$200,SMALL(IF($AL$2:$AL$201&lt;&gt;"",ROW($AL$2:$AL$201),9999),ROW(AT95)),COLUMN(A:A)),"")</f>
        <v/>
      </c>
      <c r="AU96" s="17"/>
      <c r="AV96" s="344" t="str">
        <f t="array" ref="AV96:AW96">IFERROR((INDEX(AQ$1:AT$201,SMALL(IF(MATCH($AQ$2:$AQ$201&amp;$AT$2:$AT$201,$AQ$2:$AQ$201&amp;$AT$2:$AT$201, )=ROW($AQ$1:$AT$200),ROW($AQ$2:$AT$201),4^8),ROW(AV95)),{1,4})&amp;""),"")</f>
        <v/>
      </c>
      <c r="AW96" s="344" t="str">
        <v/>
      </c>
      <c r="AX96" s="17"/>
      <c r="AY96" s="17" t="str">
        <f t="array" ref="AY96">T(INDEX(AV:AV,MIN(IF(COUNTIF(AY$1:AY95,$AV$2:$AV$201),4^8,ROW($AV$2:$AV$201)))))</f>
        <v/>
      </c>
      <c r="AZ96" s="17" t="str">
        <f t="shared" ref="AZ96:BI96" ca="1" si="203">IFERROR(OFFSET($AW$1,SUMPRODUCT(SMALL(($AV$2:$AV$201=AZ$1)*ROW($AV$2:$AV$201),ROW(91:91)+COUNTA($AV$2:$AV$201)-SUM(1*($AV$2:$AV$201=AZ$1))))-1,),"")</f>
        <v/>
      </c>
      <c r="BA96" s="17" t="str">
        <f t="shared" ca="1" si="203"/>
        <v/>
      </c>
      <c r="BB96" s="17" t="str">
        <f t="shared" ca="1" si="203"/>
        <v/>
      </c>
      <c r="BC96" s="17" t="str">
        <f t="shared" ca="1" si="203"/>
        <v/>
      </c>
      <c r="BD96" s="17" t="str">
        <f t="shared" ca="1" si="203"/>
        <v/>
      </c>
      <c r="BE96" s="17" t="str">
        <f t="shared" ca="1" si="203"/>
        <v/>
      </c>
      <c r="BF96" s="17" t="str">
        <f t="shared" ca="1" si="203"/>
        <v/>
      </c>
      <c r="BG96" s="17" t="str">
        <f t="shared" ca="1" si="203"/>
        <v/>
      </c>
      <c r="BH96" s="17" t="str">
        <f t="shared" ca="1" si="203"/>
        <v/>
      </c>
      <c r="BI96" s="17" t="str">
        <f t="shared" ca="1" si="203"/>
        <v/>
      </c>
      <c r="BJ96" s="17"/>
      <c r="BK96" s="18" t="str">
        <f t="array" ref="BK96">IFERROR(INDEX($E$1:$E$200,SMALL(IF($E$2:$E$201&lt;&gt;"",ROW($E$2:$E$201),9999),ROW($A95)),COLUMN(A:A)),"")</f>
        <v/>
      </c>
      <c r="BL96" s="18" t="str">
        <f t="array" ref="BL96">IFERROR(INDEX($AJ$1:$AJ$200,SMALL(IF($AJ$2:$AJ$201&lt;&gt;"",ROW($AJ$2:$AJ$201),9999),ROW(A95)),COLUMN(A:A)),"")</f>
        <v/>
      </c>
      <c r="BM96" s="18" t="str">
        <f t="array" ref="BM96">T(INDEX($BK:$BK,MIN(IF(COUNTIF(BM$1:BM95,$BK$2:$BK$201),4^8,ROW($BK$2:$BK$201)))))</f>
        <v/>
      </c>
      <c r="BN96" s="18" t="str">
        <f t="array" ref="BN96">T(INDEX($BL:$BL,MIN(IF(COUNTIF(BN$1:BN95,$BL$2:$BL$201),4^8,ROW($BL$2:$BL$201)))))</f>
        <v/>
      </c>
      <c r="BO96" s="18" t="str">
        <f t="array" aca="1" ref="BO96" ca="1">IF(ROW(BO95)&gt;(COUNTA($BM$2:$BN$201)-COUNTIF($BM$2:$BN$201,"")),"",INDIRECT(TEXT(RIGHT(SMALL(IF($BM$2:$BN$501&lt;&gt;"",COLUMN($BM$2:$BN$501)*10001+ROW($BM$2:$BN$501)*100,999999),ROW(BO95)),4),"!R00!C00"),))</f>
        <v/>
      </c>
      <c r="BP96" s="18" t="str">
        <f t="array" aca="1" ref="BP96" ca="1">T(INDEX($BO:$BO,MIN(IF(COUNTIF(BP$1:BP95,$BO$2:$BO$201),4^8,ROW($BO$2:$BO$201)))))</f>
        <v/>
      </c>
    </row>
    <row r="97" spans="1:68">
      <c r="A97" s="344" t="str">
        <f>IF(AND(地價差額試算!A111="",$E97&lt;&gt;""),A96,IF(AND(地價差額試算!A111&lt;&gt;"",$E97&lt;&gt;""),地價差額試算!A111,""))</f>
        <v/>
      </c>
      <c r="B97" s="344" t="str">
        <f>IF(AND(地價差額試算!B111="",$E97&lt;&gt;""),B96,IF(AND(地價差額試算!B111&lt;&gt;"",$E97&lt;&gt;""),地價差額試算!B111,""))</f>
        <v/>
      </c>
      <c r="C97" s="344" t="str">
        <f>IF(AND(地價差額試算!C111="",$E97&lt;&gt;""),C96,IF(AND(地價差額試算!C111&lt;&gt;"",$E97&lt;&gt;""),地價差額試算!C111,""))</f>
        <v/>
      </c>
      <c r="D97" s="344" t="str">
        <f>IF(地價差額試算!D111&lt;&gt;"",地價差額試算!D111,"")</f>
        <v/>
      </c>
      <c r="E97" s="344" t="str">
        <f>IF(地價差額試算!E111&lt;&gt;"",地價差額試算!E111,"")</f>
        <v/>
      </c>
      <c r="F97" s="344" t="str">
        <f>IF(地價差額試算!F111&lt;&gt;"",地價差額試算!F111,"")</f>
        <v/>
      </c>
      <c r="G97" s="344" t="str">
        <f>IF(地價差額試算!G111&lt;&gt;"",地價差額試算!G111,"")</f>
        <v/>
      </c>
      <c r="H97" s="344" t="str">
        <f t="shared" si="142"/>
        <v/>
      </c>
      <c r="I97" s="344" t="str">
        <f t="shared" si="136"/>
        <v/>
      </c>
      <c r="J97" s="344" t="str">
        <f t="shared" si="137"/>
        <v/>
      </c>
      <c r="K97" s="17"/>
      <c r="L97" s="344" t="str">
        <f t="array" ref="L97">IFERROR(INDEX($A$1:$A$200,SMALL(IF($A$2:$A$201&lt;&gt;"",ROW($A$2:$A$201),9999),ROW(L96)),COLUMN(A:A)),"")</f>
        <v/>
      </c>
      <c r="M97" s="344" t="str">
        <f t="array" ref="M97">IFERROR(INDEX($E$1:$E$200,SMALL(IF($E$2:$E$201&lt;&gt;"",ROW($E$2:$E$201),9999),ROW(M96)),COLUMN(A:A)),"")</f>
        <v/>
      </c>
      <c r="N97" s="344" t="str">
        <f t="array" ref="N97">IFERROR(INDEX($F$1:$F$200,SMALL(IF($F$2:$F$201&lt;&gt;"",ROW($F$2:$F$201),9999),ROW(N96)),COLUMN(A:A)),"")</f>
        <v/>
      </c>
      <c r="O97" s="344" t="str">
        <f t="array" ref="O97">IFERROR(INDEX($G$1:$G$200,SMALL(IF($G$2:$G$201&lt;&gt;"",ROW($G$2:$G$201),9999),ROW(O96)),COLUMN(A:A)),"")</f>
        <v/>
      </c>
      <c r="P97" s="17"/>
      <c r="Q97" s="344" t="str">
        <f t="array" ref="Q97:R97">IFERROR((INDEX(L$1:O$201,SMALL(IF(MATCH($L$2:$L$201&amp;$O$2:$O$201,$L$2:$L$201&amp;$O$2:$O$201, )=ROW($L$1:$O$200),ROW($L$2:$O$201),4^8),ROW(A96)),{1,4})&amp;""),"")</f>
        <v/>
      </c>
      <c r="R97" s="344" t="str">
        <v/>
      </c>
      <c r="S97" s="17"/>
      <c r="T97" s="17" t="str">
        <f t="array" ref="T97">T(INDEX(Q:Q,MIN(IF(COUNTIF(T$1:T96,$Q$2:$Q$201),4^8,ROW($Q$2:$Q$201)))))</f>
        <v/>
      </c>
      <c r="U97" s="17" t="str">
        <f t="shared" ref="U97:AD97" ca="1" si="204">IFERROR(OFFSET($R$1,SUMPRODUCT(SMALL(($Q$2:$Q$201=U$1)*ROW($Q$2:$Q$201),ROW(92:92)+COUNTA($Q$2:$Q$201)-SUM(1*($Q$2:$Q$201=U$1))))-1,),"")</f>
        <v/>
      </c>
      <c r="V97" s="17" t="str">
        <f t="shared" ca="1" si="204"/>
        <v/>
      </c>
      <c r="W97" s="17" t="str">
        <f t="shared" ca="1" si="204"/>
        <v/>
      </c>
      <c r="X97" s="17" t="str">
        <f t="shared" ca="1" si="204"/>
        <v/>
      </c>
      <c r="Y97" s="17" t="str">
        <f t="shared" ca="1" si="204"/>
        <v/>
      </c>
      <c r="Z97" s="17" t="str">
        <f t="shared" ca="1" si="204"/>
        <v/>
      </c>
      <c r="AA97" s="17" t="str">
        <f t="shared" ca="1" si="204"/>
        <v/>
      </c>
      <c r="AB97" s="17" t="str">
        <f t="shared" ca="1" si="204"/>
        <v/>
      </c>
      <c r="AC97" s="17" t="str">
        <f t="shared" ca="1" si="204"/>
        <v/>
      </c>
      <c r="AD97" s="17" t="str">
        <f t="shared" ca="1" si="204"/>
        <v/>
      </c>
      <c r="AE97" s="17"/>
      <c r="AF97" s="344" t="str">
        <f>IF(AND(地價差額試算!K111="",$AJ97&lt;&gt;""),AF96,IF(AND(地價差額試算!K111&lt;&gt;"",$AJ97&lt;&gt;""),地價差額試算!K111,""))</f>
        <v/>
      </c>
      <c r="AG97" s="344" t="str">
        <f>IF(AND(地價差額試算!L111="",$AJ97&lt;&gt;""),AG96,IF(AND(地價差額試算!L111&lt;&gt;"",$AJ97&lt;&gt;""),地價差額試算!L111,""))</f>
        <v/>
      </c>
      <c r="AH97" s="344" t="str">
        <f>IF(AND(地價差額試算!M111="",$AJ97&lt;&gt;""),AH96,IF(AND(地價差額試算!M111&lt;&gt;"",$AJ97&lt;&gt;""),地價差額試算!M111,""))</f>
        <v/>
      </c>
      <c r="AI97" s="344" t="str">
        <f>IF(地價差額試算!N111&lt;&gt;"",地價差額試算!N111,"")</f>
        <v/>
      </c>
      <c r="AJ97" s="344" t="str">
        <f>IF(地價差額試算!O111&lt;&gt;"",地價差額試算!O111,"")</f>
        <v/>
      </c>
      <c r="AK97" s="344" t="str">
        <f>IF(地價差額試算!P111&lt;&gt;"",地價差額試算!P111,"")</f>
        <v/>
      </c>
      <c r="AL97" s="344" t="str">
        <f>IF(地價差額試算!Q111&lt;&gt;"",地價差額試算!Q111,"")</f>
        <v/>
      </c>
      <c r="AM97" s="344" t="str">
        <f t="shared" si="144"/>
        <v/>
      </c>
      <c r="AN97" s="344" t="str">
        <f t="shared" si="139"/>
        <v/>
      </c>
      <c r="AO97" s="344" t="str">
        <f t="shared" si="140"/>
        <v/>
      </c>
      <c r="AP97" s="17"/>
      <c r="AQ97" s="344" t="str">
        <f t="array" ref="AQ97">IFERROR(INDEX($AF$1:$AF$200,SMALL(IF($AF$2:$AF$201&lt;&gt;"",ROW($AF$2:$AF$201),9999),ROW(AQ96)),COLUMN(A:A)),"")</f>
        <v/>
      </c>
      <c r="AR97" s="344" t="str">
        <f t="array" ref="AR97">IFERROR(INDEX($AJ$1:$AJ$200,SMALL(IF($AJ$2:$AJ$201&lt;&gt;"",ROW($AJ$2:$AJ$201),9999),ROW(AQ96)),COLUMN(A:A)),"")</f>
        <v/>
      </c>
      <c r="AS97" s="344" t="str">
        <f t="array" ref="AS97">IFERROR(INDEX($AK$1:$AK$200,SMALL(IF($AK$2:$AK$201&lt;&gt;"",ROW($AK$2:$AK$201),9999),ROW(AS96)),COLUMN(A:A)),"")</f>
        <v/>
      </c>
      <c r="AT97" s="344" t="str">
        <f t="array" ref="AT97">IFERROR(INDEX($AL$1:$AL$200,SMALL(IF($AL$2:$AL$201&lt;&gt;"",ROW($AL$2:$AL$201),9999),ROW(AT96)),COLUMN(A:A)),"")</f>
        <v/>
      </c>
      <c r="AU97" s="17"/>
      <c r="AV97" s="344" t="str">
        <f t="array" ref="AV97:AW97">IFERROR((INDEX(AQ$1:AT$201,SMALL(IF(MATCH($AQ$2:$AQ$201&amp;$AT$2:$AT$201,$AQ$2:$AQ$201&amp;$AT$2:$AT$201, )=ROW($AQ$1:$AT$200),ROW($AQ$2:$AT$201),4^8),ROW(AV96)),{1,4})&amp;""),"")</f>
        <v/>
      </c>
      <c r="AW97" s="344" t="str">
        <v/>
      </c>
      <c r="AX97" s="17"/>
      <c r="AY97" s="17" t="str">
        <f t="array" ref="AY97">T(INDEX(AV:AV,MIN(IF(COUNTIF(AY$1:AY96,$AV$2:$AV$201),4^8,ROW($AV$2:$AV$201)))))</f>
        <v/>
      </c>
      <c r="AZ97" s="17" t="str">
        <f t="shared" ref="AZ97:BI97" ca="1" si="205">IFERROR(OFFSET($AW$1,SUMPRODUCT(SMALL(($AV$2:$AV$201=AZ$1)*ROW($AV$2:$AV$201),ROW(92:92)+COUNTA($AV$2:$AV$201)-SUM(1*($AV$2:$AV$201=AZ$1))))-1,),"")</f>
        <v/>
      </c>
      <c r="BA97" s="17" t="str">
        <f t="shared" ca="1" si="205"/>
        <v/>
      </c>
      <c r="BB97" s="17" t="str">
        <f t="shared" ca="1" si="205"/>
        <v/>
      </c>
      <c r="BC97" s="17" t="str">
        <f t="shared" ca="1" si="205"/>
        <v/>
      </c>
      <c r="BD97" s="17" t="str">
        <f t="shared" ca="1" si="205"/>
        <v/>
      </c>
      <c r="BE97" s="17" t="str">
        <f t="shared" ca="1" si="205"/>
        <v/>
      </c>
      <c r="BF97" s="17" t="str">
        <f t="shared" ca="1" si="205"/>
        <v/>
      </c>
      <c r="BG97" s="17" t="str">
        <f t="shared" ca="1" si="205"/>
        <v/>
      </c>
      <c r="BH97" s="17" t="str">
        <f t="shared" ca="1" si="205"/>
        <v/>
      </c>
      <c r="BI97" s="17" t="str">
        <f t="shared" ca="1" si="205"/>
        <v/>
      </c>
      <c r="BJ97" s="17"/>
      <c r="BK97" s="18" t="str">
        <f t="array" ref="BK97">IFERROR(INDEX($E$1:$E$200,SMALL(IF($E$2:$E$201&lt;&gt;"",ROW($E$2:$E$201),9999),ROW($A96)),COLUMN(A:A)),"")</f>
        <v/>
      </c>
      <c r="BL97" s="18" t="str">
        <f t="array" ref="BL97">IFERROR(INDEX($AJ$1:$AJ$200,SMALL(IF($AJ$2:$AJ$201&lt;&gt;"",ROW($AJ$2:$AJ$201),9999),ROW(A96)),COLUMN(A:A)),"")</f>
        <v/>
      </c>
      <c r="BM97" s="18" t="str">
        <f t="array" ref="BM97">T(INDEX($BK:$BK,MIN(IF(COUNTIF(BM$1:BM96,$BK$2:$BK$201),4^8,ROW($BK$2:$BK$201)))))</f>
        <v/>
      </c>
      <c r="BN97" s="18" t="str">
        <f t="array" ref="BN97">T(INDEX($BL:$BL,MIN(IF(COUNTIF(BN$1:BN96,$BL$2:$BL$201),4^8,ROW($BL$2:$BL$201)))))</f>
        <v/>
      </c>
      <c r="BO97" s="18" t="str">
        <f t="array" aca="1" ref="BO97" ca="1">IF(ROW(BO96)&gt;(COUNTA($BM$2:$BN$201)-COUNTIF($BM$2:$BN$201,"")),"",INDIRECT(TEXT(RIGHT(SMALL(IF($BM$2:$BN$501&lt;&gt;"",COLUMN($BM$2:$BN$501)*10001+ROW($BM$2:$BN$501)*100,999999),ROW(BO96)),4),"!R00!C00"),))</f>
        <v/>
      </c>
      <c r="BP97" s="18" t="str">
        <f t="array" aca="1" ref="BP97" ca="1">T(INDEX($BO:$BO,MIN(IF(COUNTIF(BP$1:BP96,$BO$2:$BO$201),4^8,ROW($BO$2:$BO$201)))))</f>
        <v/>
      </c>
    </row>
    <row r="98" spans="1:68">
      <c r="A98" s="344" t="str">
        <f>IF(AND(地價差額試算!A112="",$E98&lt;&gt;""),A97,IF(AND(地價差額試算!A112&lt;&gt;"",$E98&lt;&gt;""),地價差額試算!A112,""))</f>
        <v/>
      </c>
      <c r="B98" s="344" t="str">
        <f>IF(AND(地價差額試算!B112="",$E98&lt;&gt;""),B97,IF(AND(地價差額試算!B112&lt;&gt;"",$E98&lt;&gt;""),地價差額試算!B112,""))</f>
        <v/>
      </c>
      <c r="C98" s="344" t="str">
        <f>IF(AND(地價差額試算!C112="",$E98&lt;&gt;""),C97,IF(AND(地價差額試算!C112&lt;&gt;"",$E98&lt;&gt;""),地價差額試算!C112,""))</f>
        <v/>
      </c>
      <c r="D98" s="344" t="str">
        <f>IF(地價差額試算!D112&lt;&gt;"",地價差額試算!D112,"")</f>
        <v/>
      </c>
      <c r="E98" s="344" t="str">
        <f>IF(地價差額試算!E112&lt;&gt;"",地價差額試算!E112,"")</f>
        <v/>
      </c>
      <c r="F98" s="344" t="str">
        <f>IF(地價差額試算!F112&lt;&gt;"",地價差額試算!F112,"")</f>
        <v/>
      </c>
      <c r="G98" s="344" t="str">
        <f>IF(地價差額試算!G112&lt;&gt;"",地價差額試算!G112,"")</f>
        <v/>
      </c>
      <c r="H98" s="344" t="str">
        <f t="shared" si="142"/>
        <v/>
      </c>
      <c r="I98" s="344" t="str">
        <f t="shared" ref="I98:I129" si="206">IF(A98="","",IF(OR(B98="",C98="",F98="",G98=""),"",F98*IF(ISNA(HLOOKUP(A98,$U$1:$AD$2,2,FALSE)),"",HLOOKUP(A98,$U$1:$AD$2,2,FALSE))/G98))</f>
        <v/>
      </c>
      <c r="J98" s="344" t="str">
        <f t="shared" ref="J98:J129" si="207">IF(A98="","",IF(ISNA(HLOOKUP(A98,$U$1:$AD$2,2,FALSE)),"",HLOOKUP(A98,$U$1:$AD$2,2,FALSE)))</f>
        <v/>
      </c>
      <c r="K98" s="17"/>
      <c r="L98" s="344" t="str">
        <f t="array" ref="L98">IFERROR(INDEX($A$1:$A$200,SMALL(IF($A$2:$A$201&lt;&gt;"",ROW($A$2:$A$201),9999),ROW(L97)),COLUMN(A:A)),"")</f>
        <v/>
      </c>
      <c r="M98" s="344" t="str">
        <f t="array" ref="M98">IFERROR(INDEX($E$1:$E$200,SMALL(IF($E$2:$E$201&lt;&gt;"",ROW($E$2:$E$201),9999),ROW(M97)),COLUMN(A:A)),"")</f>
        <v/>
      </c>
      <c r="N98" s="344" t="str">
        <f t="array" ref="N98">IFERROR(INDEX($F$1:$F$200,SMALL(IF($F$2:$F$201&lt;&gt;"",ROW($F$2:$F$201),9999),ROW(N97)),COLUMN(A:A)),"")</f>
        <v/>
      </c>
      <c r="O98" s="344" t="str">
        <f t="array" ref="O98">IFERROR(INDEX($G$1:$G$200,SMALL(IF($G$2:$G$201&lt;&gt;"",ROW($G$2:$G$201),9999),ROW(O97)),COLUMN(A:A)),"")</f>
        <v/>
      </c>
      <c r="P98" s="17"/>
      <c r="Q98" s="344" t="str">
        <f t="array" ref="Q98:R98">IFERROR((INDEX(L$1:O$201,SMALL(IF(MATCH($L$2:$L$201&amp;$O$2:$O$201,$L$2:$L$201&amp;$O$2:$O$201, )=ROW($L$1:$O$200),ROW($L$2:$O$201),4^8),ROW(A97)),{1,4})&amp;""),"")</f>
        <v/>
      </c>
      <c r="R98" s="344" t="str">
        <v/>
      </c>
      <c r="S98" s="17"/>
      <c r="T98" s="17" t="str">
        <f t="array" ref="T98">T(INDEX(Q:Q,MIN(IF(COUNTIF(T$1:T97,$Q$2:$Q$201),4^8,ROW($Q$2:$Q$201)))))</f>
        <v/>
      </c>
      <c r="U98" s="17" t="str">
        <f t="shared" ref="U98:AD98" ca="1" si="208">IFERROR(OFFSET($R$1,SUMPRODUCT(SMALL(($Q$2:$Q$201=U$1)*ROW($Q$2:$Q$201),ROW(93:93)+COUNTA($Q$2:$Q$201)-SUM(1*($Q$2:$Q$201=U$1))))-1,),"")</f>
        <v/>
      </c>
      <c r="V98" s="17" t="str">
        <f t="shared" ca="1" si="208"/>
        <v/>
      </c>
      <c r="W98" s="17" t="str">
        <f t="shared" ca="1" si="208"/>
        <v/>
      </c>
      <c r="X98" s="17" t="str">
        <f t="shared" ca="1" si="208"/>
        <v/>
      </c>
      <c r="Y98" s="17" t="str">
        <f t="shared" ca="1" si="208"/>
        <v/>
      </c>
      <c r="Z98" s="17" t="str">
        <f t="shared" ca="1" si="208"/>
        <v/>
      </c>
      <c r="AA98" s="17" t="str">
        <f t="shared" ca="1" si="208"/>
        <v/>
      </c>
      <c r="AB98" s="17" t="str">
        <f t="shared" ca="1" si="208"/>
        <v/>
      </c>
      <c r="AC98" s="17" t="str">
        <f t="shared" ca="1" si="208"/>
        <v/>
      </c>
      <c r="AD98" s="17" t="str">
        <f t="shared" ca="1" si="208"/>
        <v/>
      </c>
      <c r="AE98" s="17"/>
      <c r="AF98" s="344" t="str">
        <f>IF(AND(地價差額試算!K112="",$AJ98&lt;&gt;""),AF97,IF(AND(地價差額試算!K112&lt;&gt;"",$AJ98&lt;&gt;""),地價差額試算!K112,""))</f>
        <v/>
      </c>
      <c r="AG98" s="344" t="str">
        <f>IF(AND(地價差額試算!L112="",$AJ98&lt;&gt;""),AG97,IF(AND(地價差額試算!L112&lt;&gt;"",$AJ98&lt;&gt;""),地價差額試算!L112,""))</f>
        <v/>
      </c>
      <c r="AH98" s="344" t="str">
        <f>IF(AND(地價差額試算!M112="",$AJ98&lt;&gt;""),AH97,IF(AND(地價差額試算!M112&lt;&gt;"",$AJ98&lt;&gt;""),地價差額試算!M112,""))</f>
        <v/>
      </c>
      <c r="AI98" s="344" t="str">
        <f>IF(地價差額試算!N112&lt;&gt;"",地價差額試算!N112,"")</f>
        <v/>
      </c>
      <c r="AJ98" s="344" t="str">
        <f>IF(地價差額試算!O112&lt;&gt;"",地價差額試算!O112,"")</f>
        <v/>
      </c>
      <c r="AK98" s="344" t="str">
        <f>IF(地價差額試算!P112&lt;&gt;"",地價差額試算!P112,"")</f>
        <v/>
      </c>
      <c r="AL98" s="344" t="str">
        <f>IF(地價差額試算!Q112&lt;&gt;"",地價差額試算!Q112,"")</f>
        <v/>
      </c>
      <c r="AM98" s="344" t="str">
        <f t="shared" si="144"/>
        <v/>
      </c>
      <c r="AN98" s="344" t="str">
        <f t="shared" ref="AN98:AN129" si="209">IF(AF98="","",IF(OR(AG98="",AH98="",AK98="",AL98=""),"",AK98*IF(ISNA(HLOOKUP(AF98,$AZ$1:$BI$2,2,FALSE)),"",HLOOKUP(AF98,$AZ$1:$BI$2,2,FALSE))/AL98))</f>
        <v/>
      </c>
      <c r="AO98" s="344" t="str">
        <f t="shared" ref="AO98:AO129" si="210">IF(AF98="","",IF(ISNA(HLOOKUP(AF98,$AZ$1:$BI$2,2,FALSE)),"",HLOOKUP(AF98,$AZ$1:$BI$2,2,FALSE)))</f>
        <v/>
      </c>
      <c r="AP98" s="17"/>
      <c r="AQ98" s="344" t="str">
        <f t="array" ref="AQ98">IFERROR(INDEX($AF$1:$AF$200,SMALL(IF($AF$2:$AF$201&lt;&gt;"",ROW($AF$2:$AF$201),9999),ROW(AQ97)),COLUMN(A:A)),"")</f>
        <v/>
      </c>
      <c r="AR98" s="344" t="str">
        <f t="array" ref="AR98">IFERROR(INDEX($AJ$1:$AJ$200,SMALL(IF($AJ$2:$AJ$201&lt;&gt;"",ROW($AJ$2:$AJ$201),9999),ROW(AQ97)),COLUMN(A:A)),"")</f>
        <v/>
      </c>
      <c r="AS98" s="344" t="str">
        <f t="array" ref="AS98">IFERROR(INDEX($AK$1:$AK$200,SMALL(IF($AK$2:$AK$201&lt;&gt;"",ROW($AK$2:$AK$201),9999),ROW(AS97)),COLUMN(A:A)),"")</f>
        <v/>
      </c>
      <c r="AT98" s="344" t="str">
        <f t="array" ref="AT98">IFERROR(INDEX($AL$1:$AL$200,SMALL(IF($AL$2:$AL$201&lt;&gt;"",ROW($AL$2:$AL$201),9999),ROW(AT97)),COLUMN(A:A)),"")</f>
        <v/>
      </c>
      <c r="AU98" s="17"/>
      <c r="AV98" s="344" t="str">
        <f t="array" ref="AV98:AW98">IFERROR((INDEX(AQ$1:AT$201,SMALL(IF(MATCH($AQ$2:$AQ$201&amp;$AT$2:$AT$201,$AQ$2:$AQ$201&amp;$AT$2:$AT$201, )=ROW($AQ$1:$AT$200),ROW($AQ$2:$AT$201),4^8),ROW(AV97)),{1,4})&amp;""),"")</f>
        <v/>
      </c>
      <c r="AW98" s="344" t="str">
        <v/>
      </c>
      <c r="AX98" s="17"/>
      <c r="AY98" s="17" t="str">
        <f t="array" ref="AY98">T(INDEX(AV:AV,MIN(IF(COUNTIF(AY$1:AY97,$AV$2:$AV$201),4^8,ROW($AV$2:$AV$201)))))</f>
        <v/>
      </c>
      <c r="AZ98" s="17" t="str">
        <f t="shared" ref="AZ98:BI98" ca="1" si="211">IFERROR(OFFSET($AW$1,SUMPRODUCT(SMALL(($AV$2:$AV$201=AZ$1)*ROW($AV$2:$AV$201),ROW(93:93)+COUNTA($AV$2:$AV$201)-SUM(1*($AV$2:$AV$201=AZ$1))))-1,),"")</f>
        <v/>
      </c>
      <c r="BA98" s="17" t="str">
        <f t="shared" ca="1" si="211"/>
        <v/>
      </c>
      <c r="BB98" s="17" t="str">
        <f t="shared" ca="1" si="211"/>
        <v/>
      </c>
      <c r="BC98" s="17" t="str">
        <f t="shared" ca="1" si="211"/>
        <v/>
      </c>
      <c r="BD98" s="17" t="str">
        <f t="shared" ca="1" si="211"/>
        <v/>
      </c>
      <c r="BE98" s="17" t="str">
        <f t="shared" ca="1" si="211"/>
        <v/>
      </c>
      <c r="BF98" s="17" t="str">
        <f t="shared" ca="1" si="211"/>
        <v/>
      </c>
      <c r="BG98" s="17" t="str">
        <f t="shared" ca="1" si="211"/>
        <v/>
      </c>
      <c r="BH98" s="17" t="str">
        <f t="shared" ca="1" si="211"/>
        <v/>
      </c>
      <c r="BI98" s="17" t="str">
        <f t="shared" ca="1" si="211"/>
        <v/>
      </c>
      <c r="BJ98" s="17"/>
      <c r="BK98" s="18" t="str">
        <f t="array" ref="BK98">IFERROR(INDEX($E$1:$E$200,SMALL(IF($E$2:$E$201&lt;&gt;"",ROW($E$2:$E$201),9999),ROW($A97)),COLUMN(A:A)),"")</f>
        <v/>
      </c>
      <c r="BL98" s="18" t="str">
        <f t="array" ref="BL98">IFERROR(INDEX($AJ$1:$AJ$200,SMALL(IF($AJ$2:$AJ$201&lt;&gt;"",ROW($AJ$2:$AJ$201),9999),ROW(A97)),COLUMN(A:A)),"")</f>
        <v/>
      </c>
      <c r="BM98" s="18" t="str">
        <f t="array" ref="BM98">T(INDEX($BK:$BK,MIN(IF(COUNTIF(BM$1:BM97,$BK$2:$BK$201),4^8,ROW($BK$2:$BK$201)))))</f>
        <v/>
      </c>
      <c r="BN98" s="18" t="str">
        <f t="array" ref="BN98">T(INDEX($BL:$BL,MIN(IF(COUNTIF(BN$1:BN97,$BL$2:$BL$201),4^8,ROW($BL$2:$BL$201)))))</f>
        <v/>
      </c>
      <c r="BO98" s="18" t="str">
        <f t="array" aca="1" ref="BO98" ca="1">IF(ROW(BO97)&gt;(COUNTA($BM$2:$BN$201)-COUNTIF($BM$2:$BN$201,"")),"",INDIRECT(TEXT(RIGHT(SMALL(IF($BM$2:$BN$501&lt;&gt;"",COLUMN($BM$2:$BN$501)*10001+ROW($BM$2:$BN$501)*100,999999),ROW(BO97)),4),"!R00!C00"),))</f>
        <v/>
      </c>
      <c r="BP98" s="18" t="str">
        <f t="array" aca="1" ref="BP98" ca="1">T(INDEX($BO:$BO,MIN(IF(COUNTIF(BP$1:BP97,$BO$2:$BO$201),4^8,ROW($BO$2:$BO$201)))))</f>
        <v/>
      </c>
    </row>
    <row r="99" spans="1:68">
      <c r="A99" s="344" t="str">
        <f>IF(AND(地價差額試算!A113="",$E99&lt;&gt;""),A98,IF(AND(地價差額試算!A113&lt;&gt;"",$E99&lt;&gt;""),地價差額試算!A113,""))</f>
        <v/>
      </c>
      <c r="B99" s="344" t="str">
        <f>IF(AND(地價差額試算!B113="",$E99&lt;&gt;""),B98,IF(AND(地價差額試算!B113&lt;&gt;"",$E99&lt;&gt;""),地價差額試算!B113,""))</f>
        <v/>
      </c>
      <c r="C99" s="344" t="str">
        <f>IF(AND(地價差額試算!C113="",$E99&lt;&gt;""),C98,IF(AND(地價差額試算!C113&lt;&gt;"",$E99&lt;&gt;""),地價差額試算!C113,""))</f>
        <v/>
      </c>
      <c r="D99" s="344" t="str">
        <f>IF(地價差額試算!D113&lt;&gt;"",地價差額試算!D113,"")</f>
        <v/>
      </c>
      <c r="E99" s="344" t="str">
        <f>IF(地價差額試算!E113&lt;&gt;"",地價差額試算!E113,"")</f>
        <v/>
      </c>
      <c r="F99" s="344" t="str">
        <f>IF(地價差額試算!F113&lt;&gt;"",地價差額試算!F113,"")</f>
        <v/>
      </c>
      <c r="G99" s="344" t="str">
        <f>IF(地價差額試算!G113&lt;&gt;"",地價差額試算!G113,"")</f>
        <v/>
      </c>
      <c r="H99" s="344" t="str">
        <f t="shared" si="142"/>
        <v/>
      </c>
      <c r="I99" s="344" t="str">
        <f t="shared" si="206"/>
        <v/>
      </c>
      <c r="J99" s="344" t="str">
        <f t="shared" si="207"/>
        <v/>
      </c>
      <c r="K99" s="17"/>
      <c r="L99" s="344" t="str">
        <f t="array" ref="L99">IFERROR(INDEX($A$1:$A$200,SMALL(IF($A$2:$A$201&lt;&gt;"",ROW($A$2:$A$201),9999),ROW(L98)),COLUMN(A:A)),"")</f>
        <v/>
      </c>
      <c r="M99" s="344" t="str">
        <f t="array" ref="M99">IFERROR(INDEX($E$1:$E$200,SMALL(IF($E$2:$E$201&lt;&gt;"",ROW($E$2:$E$201),9999),ROW(M98)),COLUMN(A:A)),"")</f>
        <v/>
      </c>
      <c r="N99" s="344" t="str">
        <f t="array" ref="N99">IFERROR(INDEX($F$1:$F$200,SMALL(IF($F$2:$F$201&lt;&gt;"",ROW($F$2:$F$201),9999),ROW(N98)),COLUMN(A:A)),"")</f>
        <v/>
      </c>
      <c r="O99" s="344" t="str">
        <f t="array" ref="O99">IFERROR(INDEX($G$1:$G$200,SMALL(IF($G$2:$G$201&lt;&gt;"",ROW($G$2:$G$201),9999),ROW(O98)),COLUMN(A:A)),"")</f>
        <v/>
      </c>
      <c r="P99" s="17"/>
      <c r="Q99" s="344" t="str">
        <f t="array" ref="Q99:R99">IFERROR((INDEX(L$1:O$201,SMALL(IF(MATCH($L$2:$L$201&amp;$O$2:$O$201,$L$2:$L$201&amp;$O$2:$O$201, )=ROW($L$1:$O$200),ROW($L$2:$O$201),4^8),ROW(A98)),{1,4})&amp;""),"")</f>
        <v/>
      </c>
      <c r="R99" s="344" t="str">
        <v/>
      </c>
      <c r="S99" s="17"/>
      <c r="T99" s="17" t="str">
        <f t="array" ref="T99">T(INDEX(Q:Q,MIN(IF(COUNTIF(T$1:T98,$Q$2:$Q$201),4^8,ROW($Q$2:$Q$201)))))</f>
        <v/>
      </c>
      <c r="U99" s="17" t="str">
        <f t="shared" ref="U99:AD99" ca="1" si="212">IFERROR(OFFSET($R$1,SUMPRODUCT(SMALL(($Q$2:$Q$201=U$1)*ROW($Q$2:$Q$201),ROW(94:94)+COUNTA($Q$2:$Q$201)-SUM(1*($Q$2:$Q$201=U$1))))-1,),"")</f>
        <v/>
      </c>
      <c r="V99" s="17" t="str">
        <f t="shared" ca="1" si="212"/>
        <v/>
      </c>
      <c r="W99" s="17" t="str">
        <f t="shared" ca="1" si="212"/>
        <v/>
      </c>
      <c r="X99" s="17" t="str">
        <f t="shared" ca="1" si="212"/>
        <v/>
      </c>
      <c r="Y99" s="17" t="str">
        <f t="shared" ca="1" si="212"/>
        <v/>
      </c>
      <c r="Z99" s="17" t="str">
        <f t="shared" ca="1" si="212"/>
        <v/>
      </c>
      <c r="AA99" s="17" t="str">
        <f t="shared" ca="1" si="212"/>
        <v/>
      </c>
      <c r="AB99" s="17" t="str">
        <f t="shared" ca="1" si="212"/>
        <v/>
      </c>
      <c r="AC99" s="17" t="str">
        <f t="shared" ca="1" si="212"/>
        <v/>
      </c>
      <c r="AD99" s="17" t="str">
        <f t="shared" ca="1" si="212"/>
        <v/>
      </c>
      <c r="AE99" s="17"/>
      <c r="AF99" s="344" t="str">
        <f>IF(AND(地價差額試算!K113="",$AJ99&lt;&gt;""),AF98,IF(AND(地價差額試算!K113&lt;&gt;"",$AJ99&lt;&gt;""),地價差額試算!K113,""))</f>
        <v/>
      </c>
      <c r="AG99" s="344" t="str">
        <f>IF(AND(地價差額試算!L113="",$AJ99&lt;&gt;""),AG98,IF(AND(地價差額試算!L113&lt;&gt;"",$AJ99&lt;&gt;""),地價差額試算!L113,""))</f>
        <v/>
      </c>
      <c r="AH99" s="344" t="str">
        <f>IF(AND(地價差額試算!M113="",$AJ99&lt;&gt;""),AH98,IF(AND(地價差額試算!M113&lt;&gt;"",$AJ99&lt;&gt;""),地價差額試算!M113,""))</f>
        <v/>
      </c>
      <c r="AI99" s="344" t="str">
        <f>IF(地價差額試算!N113&lt;&gt;"",地價差額試算!N113,"")</f>
        <v/>
      </c>
      <c r="AJ99" s="344" t="str">
        <f>IF(地價差額試算!O113&lt;&gt;"",地價差額試算!O113,"")</f>
        <v/>
      </c>
      <c r="AK99" s="344" t="str">
        <f>IF(地價差額試算!P113&lt;&gt;"",地價差額試算!P113,"")</f>
        <v/>
      </c>
      <c r="AL99" s="344" t="str">
        <f>IF(地價差額試算!Q113&lt;&gt;"",地價差額試算!Q113,"")</f>
        <v/>
      </c>
      <c r="AM99" s="344" t="str">
        <f t="shared" si="144"/>
        <v/>
      </c>
      <c r="AN99" s="344" t="str">
        <f t="shared" si="209"/>
        <v/>
      </c>
      <c r="AO99" s="344" t="str">
        <f t="shared" si="210"/>
        <v/>
      </c>
      <c r="AP99" s="17"/>
      <c r="AQ99" s="344" t="str">
        <f t="array" ref="AQ99">IFERROR(INDEX($AF$1:$AF$200,SMALL(IF($AF$2:$AF$201&lt;&gt;"",ROW($AF$2:$AF$201),9999),ROW(AQ98)),COLUMN(A:A)),"")</f>
        <v/>
      </c>
      <c r="AR99" s="344" t="str">
        <f t="array" ref="AR99">IFERROR(INDEX($AJ$1:$AJ$200,SMALL(IF($AJ$2:$AJ$201&lt;&gt;"",ROW($AJ$2:$AJ$201),9999),ROW(AQ98)),COLUMN(A:A)),"")</f>
        <v/>
      </c>
      <c r="AS99" s="344" t="str">
        <f t="array" ref="AS99">IFERROR(INDEX($AK$1:$AK$200,SMALL(IF($AK$2:$AK$201&lt;&gt;"",ROW($AK$2:$AK$201),9999),ROW(AS98)),COLUMN(A:A)),"")</f>
        <v/>
      </c>
      <c r="AT99" s="344" t="str">
        <f t="array" ref="AT99">IFERROR(INDEX($AL$1:$AL$200,SMALL(IF($AL$2:$AL$201&lt;&gt;"",ROW($AL$2:$AL$201),9999),ROW(AT98)),COLUMN(A:A)),"")</f>
        <v/>
      </c>
      <c r="AU99" s="17"/>
      <c r="AV99" s="344" t="str">
        <f t="array" ref="AV99:AW99">IFERROR((INDEX(AQ$1:AT$201,SMALL(IF(MATCH($AQ$2:$AQ$201&amp;$AT$2:$AT$201,$AQ$2:$AQ$201&amp;$AT$2:$AT$201, )=ROW($AQ$1:$AT$200),ROW($AQ$2:$AT$201),4^8),ROW(AV98)),{1,4})&amp;""),"")</f>
        <v/>
      </c>
      <c r="AW99" s="344" t="str">
        <v/>
      </c>
      <c r="AX99" s="17"/>
      <c r="AY99" s="17" t="str">
        <f t="array" ref="AY99">T(INDEX(AV:AV,MIN(IF(COUNTIF(AY$1:AY98,$AV$2:$AV$201),4^8,ROW($AV$2:$AV$201)))))</f>
        <v/>
      </c>
      <c r="AZ99" s="17" t="str">
        <f t="shared" ref="AZ99:BI99" ca="1" si="213">IFERROR(OFFSET($AW$1,SUMPRODUCT(SMALL(($AV$2:$AV$201=AZ$1)*ROW($AV$2:$AV$201),ROW(94:94)+COUNTA($AV$2:$AV$201)-SUM(1*($AV$2:$AV$201=AZ$1))))-1,),"")</f>
        <v/>
      </c>
      <c r="BA99" s="17" t="str">
        <f t="shared" ca="1" si="213"/>
        <v/>
      </c>
      <c r="BB99" s="17" t="str">
        <f t="shared" ca="1" si="213"/>
        <v/>
      </c>
      <c r="BC99" s="17" t="str">
        <f t="shared" ca="1" si="213"/>
        <v/>
      </c>
      <c r="BD99" s="17" t="str">
        <f t="shared" ca="1" si="213"/>
        <v/>
      </c>
      <c r="BE99" s="17" t="str">
        <f t="shared" ca="1" si="213"/>
        <v/>
      </c>
      <c r="BF99" s="17" t="str">
        <f t="shared" ca="1" si="213"/>
        <v/>
      </c>
      <c r="BG99" s="17" t="str">
        <f t="shared" ca="1" si="213"/>
        <v/>
      </c>
      <c r="BH99" s="17" t="str">
        <f t="shared" ca="1" si="213"/>
        <v/>
      </c>
      <c r="BI99" s="17" t="str">
        <f t="shared" ca="1" si="213"/>
        <v/>
      </c>
      <c r="BJ99" s="17"/>
      <c r="BK99" s="18" t="str">
        <f t="array" ref="BK99">IFERROR(INDEX($E$1:$E$200,SMALL(IF($E$2:$E$201&lt;&gt;"",ROW($E$2:$E$201),9999),ROW($A98)),COLUMN(A:A)),"")</f>
        <v/>
      </c>
      <c r="BL99" s="18" t="str">
        <f t="array" ref="BL99">IFERROR(INDEX($AJ$1:$AJ$200,SMALL(IF($AJ$2:$AJ$201&lt;&gt;"",ROW($AJ$2:$AJ$201),9999),ROW(A98)),COLUMN(A:A)),"")</f>
        <v/>
      </c>
      <c r="BM99" s="18" t="str">
        <f t="array" ref="BM99">T(INDEX($BK:$BK,MIN(IF(COUNTIF(BM$1:BM98,$BK$2:$BK$201),4^8,ROW($BK$2:$BK$201)))))</f>
        <v/>
      </c>
      <c r="BN99" s="18" t="str">
        <f t="array" ref="BN99">T(INDEX($BL:$BL,MIN(IF(COUNTIF(BN$1:BN98,$BL$2:$BL$201),4^8,ROW($BL$2:$BL$201)))))</f>
        <v/>
      </c>
      <c r="BO99" s="18" t="str">
        <f t="array" aca="1" ref="BO99" ca="1">IF(ROW(BO98)&gt;(COUNTA($BM$2:$BN$201)-COUNTIF($BM$2:$BN$201,"")),"",INDIRECT(TEXT(RIGHT(SMALL(IF($BM$2:$BN$501&lt;&gt;"",COLUMN($BM$2:$BN$501)*10001+ROW($BM$2:$BN$501)*100,999999),ROW(BO98)),4),"!R00!C00"),))</f>
        <v/>
      </c>
      <c r="BP99" s="18" t="str">
        <f t="array" aca="1" ref="BP99" ca="1">T(INDEX($BO:$BO,MIN(IF(COUNTIF(BP$1:BP98,$BO$2:$BO$201),4^8,ROW($BO$2:$BO$201)))))</f>
        <v/>
      </c>
    </row>
    <row r="100" spans="1:68">
      <c r="A100" s="344" t="str">
        <f>IF(AND(地價差額試算!A114="",$E100&lt;&gt;""),A99,IF(AND(地價差額試算!A114&lt;&gt;"",$E100&lt;&gt;""),地價差額試算!A114,""))</f>
        <v/>
      </c>
      <c r="B100" s="344" t="str">
        <f>IF(AND(地價差額試算!B114="",$E100&lt;&gt;""),B99,IF(AND(地價差額試算!B114&lt;&gt;"",$E100&lt;&gt;""),地價差額試算!B114,""))</f>
        <v/>
      </c>
      <c r="C100" s="344" t="str">
        <f>IF(AND(地價差額試算!C114="",$E100&lt;&gt;""),C99,IF(AND(地價差額試算!C114&lt;&gt;"",$E100&lt;&gt;""),地價差額試算!C114,""))</f>
        <v/>
      </c>
      <c r="D100" s="344" t="str">
        <f>IF(地價差額試算!D114&lt;&gt;"",地價差額試算!D114,"")</f>
        <v/>
      </c>
      <c r="E100" s="344" t="str">
        <f>IF(地價差額試算!E114&lt;&gt;"",地價差額試算!E114,"")</f>
        <v/>
      </c>
      <c r="F100" s="344" t="str">
        <f>IF(地價差額試算!F114&lt;&gt;"",地價差額試算!F114,"")</f>
        <v/>
      </c>
      <c r="G100" s="344" t="str">
        <f>IF(地價差額試算!G114&lt;&gt;"",地價差額試算!G114,"")</f>
        <v/>
      </c>
      <c r="H100" s="344" t="str">
        <f t="shared" si="142"/>
        <v/>
      </c>
      <c r="I100" s="344" t="str">
        <f t="shared" si="206"/>
        <v/>
      </c>
      <c r="J100" s="344" t="str">
        <f t="shared" si="207"/>
        <v/>
      </c>
      <c r="K100" s="17"/>
      <c r="L100" s="344" t="str">
        <f t="array" ref="L100">IFERROR(INDEX($A$1:$A$200,SMALL(IF($A$2:$A$201&lt;&gt;"",ROW($A$2:$A$201),9999),ROW(L99)),COLUMN(A:A)),"")</f>
        <v/>
      </c>
      <c r="M100" s="344" t="str">
        <f t="array" ref="M100">IFERROR(INDEX($E$1:$E$200,SMALL(IF($E$2:$E$201&lt;&gt;"",ROW($E$2:$E$201),9999),ROW(M99)),COLUMN(A:A)),"")</f>
        <v/>
      </c>
      <c r="N100" s="344" t="str">
        <f t="array" ref="N100">IFERROR(INDEX($F$1:$F$200,SMALL(IF($F$2:$F$201&lt;&gt;"",ROW($F$2:$F$201),9999),ROW(N99)),COLUMN(A:A)),"")</f>
        <v/>
      </c>
      <c r="O100" s="344" t="str">
        <f t="array" ref="O100">IFERROR(INDEX($G$1:$G$200,SMALL(IF($G$2:$G$201&lt;&gt;"",ROW($G$2:$G$201),9999),ROW(O99)),COLUMN(A:A)),"")</f>
        <v/>
      </c>
      <c r="P100" s="17"/>
      <c r="Q100" s="344" t="str">
        <f t="array" ref="Q100:R100">IFERROR((INDEX(L$1:O$201,SMALL(IF(MATCH($L$2:$L$201&amp;$O$2:$O$201,$L$2:$L$201&amp;$O$2:$O$201, )=ROW($L$1:$O$200),ROW($L$2:$O$201),4^8),ROW(A99)),{1,4})&amp;""),"")</f>
        <v/>
      </c>
      <c r="R100" s="344" t="str">
        <v/>
      </c>
      <c r="S100" s="17"/>
      <c r="T100" s="17" t="str">
        <f t="array" ref="T100">T(INDEX(Q:Q,MIN(IF(COUNTIF(T$1:T99,$Q$2:$Q$201),4^8,ROW($Q$2:$Q$201)))))</f>
        <v/>
      </c>
      <c r="U100" s="17" t="str">
        <f t="shared" ref="U100:AD100" ca="1" si="214">IFERROR(OFFSET($R$1,SUMPRODUCT(SMALL(($Q$2:$Q$201=U$1)*ROW($Q$2:$Q$201),ROW(95:95)+COUNTA($Q$2:$Q$201)-SUM(1*($Q$2:$Q$201=U$1))))-1,),"")</f>
        <v/>
      </c>
      <c r="V100" s="17" t="str">
        <f t="shared" ca="1" si="214"/>
        <v/>
      </c>
      <c r="W100" s="17" t="str">
        <f t="shared" ca="1" si="214"/>
        <v/>
      </c>
      <c r="X100" s="17" t="str">
        <f t="shared" ca="1" si="214"/>
        <v/>
      </c>
      <c r="Y100" s="17" t="str">
        <f t="shared" ca="1" si="214"/>
        <v/>
      </c>
      <c r="Z100" s="17" t="str">
        <f t="shared" ca="1" si="214"/>
        <v/>
      </c>
      <c r="AA100" s="17" t="str">
        <f t="shared" ca="1" si="214"/>
        <v/>
      </c>
      <c r="AB100" s="17" t="str">
        <f t="shared" ca="1" si="214"/>
        <v/>
      </c>
      <c r="AC100" s="17" t="str">
        <f t="shared" ca="1" si="214"/>
        <v/>
      </c>
      <c r="AD100" s="17" t="str">
        <f t="shared" ca="1" si="214"/>
        <v/>
      </c>
      <c r="AE100" s="17"/>
      <c r="AF100" s="344" t="str">
        <f>IF(AND(地價差額試算!K114="",$AJ100&lt;&gt;""),AF99,IF(AND(地價差額試算!K114&lt;&gt;"",$AJ100&lt;&gt;""),地價差額試算!K114,""))</f>
        <v/>
      </c>
      <c r="AG100" s="344" t="str">
        <f>IF(AND(地價差額試算!L114="",$AJ100&lt;&gt;""),AG99,IF(AND(地價差額試算!L114&lt;&gt;"",$AJ100&lt;&gt;""),地價差額試算!L114,""))</f>
        <v/>
      </c>
      <c r="AH100" s="344" t="str">
        <f>IF(AND(地價差額試算!M114="",$AJ100&lt;&gt;""),AH99,IF(AND(地價差額試算!M114&lt;&gt;"",$AJ100&lt;&gt;""),地價差額試算!M114,""))</f>
        <v/>
      </c>
      <c r="AI100" s="344" t="str">
        <f>IF(地價差額試算!N114&lt;&gt;"",地價差額試算!N114,"")</f>
        <v/>
      </c>
      <c r="AJ100" s="344" t="str">
        <f>IF(地價差額試算!O114&lt;&gt;"",地價差額試算!O114,"")</f>
        <v/>
      </c>
      <c r="AK100" s="344" t="str">
        <f>IF(地價差額試算!P114&lt;&gt;"",地價差額試算!P114,"")</f>
        <v/>
      </c>
      <c r="AL100" s="344" t="str">
        <f>IF(地價差額試算!Q114&lt;&gt;"",地價差額試算!Q114,"")</f>
        <v/>
      </c>
      <c r="AM100" s="344" t="str">
        <f t="shared" si="144"/>
        <v/>
      </c>
      <c r="AN100" s="344" t="str">
        <f t="shared" si="209"/>
        <v/>
      </c>
      <c r="AO100" s="344" t="str">
        <f t="shared" si="210"/>
        <v/>
      </c>
      <c r="AP100" s="17"/>
      <c r="AQ100" s="344" t="str">
        <f t="array" ref="AQ100">IFERROR(INDEX($AF$1:$AF$200,SMALL(IF($AF$2:$AF$201&lt;&gt;"",ROW($AF$2:$AF$201),9999),ROW(AQ99)),COLUMN(A:A)),"")</f>
        <v/>
      </c>
      <c r="AR100" s="344" t="str">
        <f t="array" ref="AR100">IFERROR(INDEX($AJ$1:$AJ$200,SMALL(IF($AJ$2:$AJ$201&lt;&gt;"",ROW($AJ$2:$AJ$201),9999),ROW(AQ99)),COLUMN(A:A)),"")</f>
        <v/>
      </c>
      <c r="AS100" s="344" t="str">
        <f t="array" ref="AS100">IFERROR(INDEX($AK$1:$AK$200,SMALL(IF($AK$2:$AK$201&lt;&gt;"",ROW($AK$2:$AK$201),9999),ROW(AS99)),COLUMN(A:A)),"")</f>
        <v/>
      </c>
      <c r="AT100" s="344" t="str">
        <f t="array" ref="AT100">IFERROR(INDEX($AL$1:$AL$200,SMALL(IF($AL$2:$AL$201&lt;&gt;"",ROW($AL$2:$AL$201),9999),ROW(AT99)),COLUMN(A:A)),"")</f>
        <v/>
      </c>
      <c r="AU100" s="17"/>
      <c r="AV100" s="344" t="str">
        <f t="array" ref="AV100:AW100">IFERROR((INDEX(AQ$1:AT$201,SMALL(IF(MATCH($AQ$2:$AQ$201&amp;$AT$2:$AT$201,$AQ$2:$AQ$201&amp;$AT$2:$AT$201, )=ROW($AQ$1:$AT$200),ROW($AQ$2:$AT$201),4^8),ROW(AV99)),{1,4})&amp;""),"")</f>
        <v/>
      </c>
      <c r="AW100" s="344" t="str">
        <v/>
      </c>
      <c r="AX100" s="17"/>
      <c r="AY100" s="17" t="str">
        <f t="array" ref="AY100">T(INDEX(AV:AV,MIN(IF(COUNTIF(AY$1:AY99,$AV$2:$AV$201),4^8,ROW($AV$2:$AV$201)))))</f>
        <v/>
      </c>
      <c r="AZ100" s="17" t="str">
        <f t="shared" ref="AZ100:BI100" ca="1" si="215">IFERROR(OFFSET($AW$1,SUMPRODUCT(SMALL(($AV$2:$AV$201=AZ$1)*ROW($AV$2:$AV$201),ROW(95:95)+COUNTA($AV$2:$AV$201)-SUM(1*($AV$2:$AV$201=AZ$1))))-1,),"")</f>
        <v/>
      </c>
      <c r="BA100" s="17" t="str">
        <f t="shared" ca="1" si="215"/>
        <v/>
      </c>
      <c r="BB100" s="17" t="str">
        <f t="shared" ca="1" si="215"/>
        <v/>
      </c>
      <c r="BC100" s="17" t="str">
        <f t="shared" ca="1" si="215"/>
        <v/>
      </c>
      <c r="BD100" s="17" t="str">
        <f t="shared" ca="1" si="215"/>
        <v/>
      </c>
      <c r="BE100" s="17" t="str">
        <f t="shared" ca="1" si="215"/>
        <v/>
      </c>
      <c r="BF100" s="17" t="str">
        <f t="shared" ca="1" si="215"/>
        <v/>
      </c>
      <c r="BG100" s="17" t="str">
        <f t="shared" ca="1" si="215"/>
        <v/>
      </c>
      <c r="BH100" s="17" t="str">
        <f t="shared" ca="1" si="215"/>
        <v/>
      </c>
      <c r="BI100" s="17" t="str">
        <f t="shared" ca="1" si="215"/>
        <v/>
      </c>
      <c r="BJ100" s="17"/>
      <c r="BK100" s="18" t="str">
        <f t="array" ref="BK100">IFERROR(INDEX($E$1:$E$200,SMALL(IF($E$2:$E$201&lt;&gt;"",ROW($E$2:$E$201),9999),ROW($A99)),COLUMN(A:A)),"")</f>
        <v/>
      </c>
      <c r="BL100" s="18" t="str">
        <f t="array" ref="BL100">IFERROR(INDEX($AJ$1:$AJ$200,SMALL(IF($AJ$2:$AJ$201&lt;&gt;"",ROW($AJ$2:$AJ$201),9999),ROW(A99)),COLUMN(A:A)),"")</f>
        <v/>
      </c>
      <c r="BM100" s="18" t="str">
        <f t="array" ref="BM100">T(INDEX($BK:$BK,MIN(IF(COUNTIF(BM$1:BM99,$BK$2:$BK$201),4^8,ROW($BK$2:$BK$201)))))</f>
        <v/>
      </c>
      <c r="BN100" s="18" t="str">
        <f t="array" ref="BN100">T(INDEX($BL:$BL,MIN(IF(COUNTIF(BN$1:BN99,$BL$2:$BL$201),4^8,ROW($BL$2:$BL$201)))))</f>
        <v/>
      </c>
      <c r="BO100" s="18" t="str">
        <f t="array" aca="1" ref="BO100" ca="1">IF(ROW(BO99)&gt;(COUNTA($BM$2:$BN$201)-COUNTIF($BM$2:$BN$201,"")),"",INDIRECT(TEXT(RIGHT(SMALL(IF($BM$2:$BN$501&lt;&gt;"",COLUMN($BM$2:$BN$501)*10001+ROW($BM$2:$BN$501)*100,999999),ROW(BO99)),4),"!R00!C00"),))</f>
        <v/>
      </c>
      <c r="BP100" s="18" t="str">
        <f t="array" aca="1" ref="BP100" ca="1">T(INDEX($BO:$BO,MIN(IF(COUNTIF(BP$1:BP99,$BO$2:$BO$201),4^8,ROW($BO$2:$BO$201)))))</f>
        <v/>
      </c>
    </row>
    <row r="101" spans="1:68">
      <c r="A101" s="344" t="str">
        <f>IF(AND(地價差額試算!A115="",$E101&lt;&gt;""),A100,IF(AND(地價差額試算!A115&lt;&gt;"",$E101&lt;&gt;""),地價差額試算!A115,""))</f>
        <v/>
      </c>
      <c r="B101" s="344" t="str">
        <f>IF(AND(地價差額試算!B115="",$E101&lt;&gt;""),B100,IF(AND(地價差額試算!B115&lt;&gt;"",$E101&lt;&gt;""),地價差額試算!B115,""))</f>
        <v/>
      </c>
      <c r="C101" s="344" t="str">
        <f>IF(AND(地價差額試算!C115="",$E101&lt;&gt;""),C100,IF(AND(地價差額試算!C115&lt;&gt;"",$E101&lt;&gt;""),地價差額試算!C115,""))</f>
        <v/>
      </c>
      <c r="D101" s="344" t="str">
        <f>IF(地價差額試算!D115&lt;&gt;"",地價差額試算!D115,"")</f>
        <v/>
      </c>
      <c r="E101" s="344" t="str">
        <f>IF(地價差額試算!E115&lt;&gt;"",地價差額試算!E115,"")</f>
        <v/>
      </c>
      <c r="F101" s="344" t="str">
        <f>IF(地價差額試算!F115&lt;&gt;"",地價差額試算!F115,"")</f>
        <v/>
      </c>
      <c r="G101" s="344" t="str">
        <f>IF(地價差額試算!G115&lt;&gt;"",地價差額試算!G115,"")</f>
        <v/>
      </c>
      <c r="H101" s="344" t="str">
        <f t="shared" si="142"/>
        <v/>
      </c>
      <c r="I101" s="344" t="str">
        <f t="shared" si="206"/>
        <v/>
      </c>
      <c r="J101" s="344" t="str">
        <f t="shared" si="207"/>
        <v/>
      </c>
      <c r="K101" s="17"/>
      <c r="L101" s="344" t="str">
        <f t="array" ref="L101">IFERROR(INDEX($A$1:$A$200,SMALL(IF($A$2:$A$201&lt;&gt;"",ROW($A$2:$A$201),9999),ROW(L100)),COLUMN(A:A)),"")</f>
        <v/>
      </c>
      <c r="M101" s="344" t="str">
        <f t="array" ref="M101">IFERROR(INDEX($E$1:$E$200,SMALL(IF($E$2:$E$201&lt;&gt;"",ROW($E$2:$E$201),9999),ROW(M100)),COLUMN(A:A)),"")</f>
        <v/>
      </c>
      <c r="N101" s="344" t="str">
        <f t="array" ref="N101">IFERROR(INDEX($F$1:$F$200,SMALL(IF($F$2:$F$201&lt;&gt;"",ROW($F$2:$F$201),9999),ROW(N100)),COLUMN(A:A)),"")</f>
        <v/>
      </c>
      <c r="O101" s="344" t="str">
        <f t="array" ref="O101">IFERROR(INDEX($G$1:$G$200,SMALL(IF($G$2:$G$201&lt;&gt;"",ROW($G$2:$G$201),9999),ROW(O100)),COLUMN(A:A)),"")</f>
        <v/>
      </c>
      <c r="P101" s="17"/>
      <c r="Q101" s="344" t="str">
        <f t="array" ref="Q101:R101">IFERROR((INDEX(L$1:O$201,SMALL(IF(MATCH($L$2:$L$201&amp;$O$2:$O$201,$L$2:$L$201&amp;$O$2:$O$201, )=ROW($L$1:$O$200),ROW($L$2:$O$201),4^8),ROW(A100)),{1,4})&amp;""),"")</f>
        <v/>
      </c>
      <c r="R101" s="344" t="str">
        <v/>
      </c>
      <c r="S101" s="17"/>
      <c r="T101" s="17" t="str">
        <f t="array" ref="T101">T(INDEX(Q:Q,MIN(IF(COUNTIF(T$1:T100,$Q$2:$Q$201),4^8,ROW($Q$2:$Q$201)))))</f>
        <v/>
      </c>
      <c r="U101" s="17" t="str">
        <f t="shared" ref="U101:AD101" ca="1" si="216">IFERROR(OFFSET($R$1,SUMPRODUCT(SMALL(($Q$2:$Q$201=U$1)*ROW($Q$2:$Q$201),ROW(96:96)+COUNTA($Q$2:$Q$201)-SUM(1*($Q$2:$Q$201=U$1))))-1,),"")</f>
        <v/>
      </c>
      <c r="V101" s="17" t="str">
        <f t="shared" ca="1" si="216"/>
        <v/>
      </c>
      <c r="W101" s="17" t="str">
        <f t="shared" ca="1" si="216"/>
        <v/>
      </c>
      <c r="X101" s="17" t="str">
        <f t="shared" ca="1" si="216"/>
        <v/>
      </c>
      <c r="Y101" s="17" t="str">
        <f t="shared" ca="1" si="216"/>
        <v/>
      </c>
      <c r="Z101" s="17" t="str">
        <f t="shared" ca="1" si="216"/>
        <v/>
      </c>
      <c r="AA101" s="17" t="str">
        <f t="shared" ca="1" si="216"/>
        <v/>
      </c>
      <c r="AB101" s="17" t="str">
        <f t="shared" ca="1" si="216"/>
        <v/>
      </c>
      <c r="AC101" s="17" t="str">
        <f t="shared" ca="1" si="216"/>
        <v/>
      </c>
      <c r="AD101" s="17" t="str">
        <f t="shared" ca="1" si="216"/>
        <v/>
      </c>
      <c r="AE101" s="17"/>
      <c r="AF101" s="344" t="str">
        <f>IF(AND(地價差額試算!K115="",$AJ101&lt;&gt;""),AF100,IF(AND(地價差額試算!K115&lt;&gt;"",$AJ101&lt;&gt;""),地價差額試算!K115,""))</f>
        <v/>
      </c>
      <c r="AG101" s="344" t="str">
        <f>IF(AND(地價差額試算!L115="",$AJ101&lt;&gt;""),AG100,IF(AND(地價差額試算!L115&lt;&gt;"",$AJ101&lt;&gt;""),地價差額試算!L115,""))</f>
        <v/>
      </c>
      <c r="AH101" s="344" t="str">
        <f>IF(AND(地價差額試算!M115="",$AJ101&lt;&gt;""),AH100,IF(AND(地價差額試算!M115&lt;&gt;"",$AJ101&lt;&gt;""),地價差額試算!M115,""))</f>
        <v/>
      </c>
      <c r="AI101" s="344" t="str">
        <f>IF(地價差額試算!N115&lt;&gt;"",地價差額試算!N115,"")</f>
        <v/>
      </c>
      <c r="AJ101" s="344" t="str">
        <f>IF(地價差額試算!O115&lt;&gt;"",地價差額試算!O115,"")</f>
        <v/>
      </c>
      <c r="AK101" s="344" t="str">
        <f>IF(地價差額試算!P115&lt;&gt;"",地價差額試算!P115,"")</f>
        <v/>
      </c>
      <c r="AL101" s="344" t="str">
        <f>IF(地價差額試算!Q115&lt;&gt;"",地價差額試算!Q115,"")</f>
        <v/>
      </c>
      <c r="AM101" s="344" t="str">
        <f t="shared" si="144"/>
        <v/>
      </c>
      <c r="AN101" s="344" t="str">
        <f t="shared" si="209"/>
        <v/>
      </c>
      <c r="AO101" s="344" t="str">
        <f t="shared" si="210"/>
        <v/>
      </c>
      <c r="AP101" s="17"/>
      <c r="AQ101" s="344" t="str">
        <f t="array" ref="AQ101">IFERROR(INDEX($AF$1:$AF$200,SMALL(IF($AF$2:$AF$201&lt;&gt;"",ROW($AF$2:$AF$201),9999),ROW(AQ100)),COLUMN(A:A)),"")</f>
        <v/>
      </c>
      <c r="AR101" s="344" t="str">
        <f t="array" ref="AR101">IFERROR(INDEX($AJ$1:$AJ$200,SMALL(IF($AJ$2:$AJ$201&lt;&gt;"",ROW($AJ$2:$AJ$201),9999),ROW(AQ100)),COLUMN(A:A)),"")</f>
        <v/>
      </c>
      <c r="AS101" s="344" t="str">
        <f t="array" ref="AS101">IFERROR(INDEX($AK$1:$AK$200,SMALL(IF($AK$2:$AK$201&lt;&gt;"",ROW($AK$2:$AK$201),9999),ROW(AS100)),COLUMN(A:A)),"")</f>
        <v/>
      </c>
      <c r="AT101" s="344" t="str">
        <f t="array" ref="AT101">IFERROR(INDEX($AL$1:$AL$200,SMALL(IF($AL$2:$AL$201&lt;&gt;"",ROW($AL$2:$AL$201),9999),ROW(AT100)),COLUMN(A:A)),"")</f>
        <v/>
      </c>
      <c r="AU101" s="17"/>
      <c r="AV101" s="344" t="str">
        <f t="array" ref="AV101:AW101">IFERROR((INDEX(AQ$1:AT$201,SMALL(IF(MATCH($AQ$2:$AQ$201&amp;$AT$2:$AT$201,$AQ$2:$AQ$201&amp;$AT$2:$AT$201, )=ROW($AQ$1:$AT$200),ROW($AQ$2:$AT$201),4^8),ROW(AV100)),{1,4})&amp;""),"")</f>
        <v/>
      </c>
      <c r="AW101" s="344" t="str">
        <v/>
      </c>
      <c r="AX101" s="17"/>
      <c r="AY101" s="17" t="str">
        <f t="array" ref="AY101">T(INDEX(AV:AV,MIN(IF(COUNTIF(AY$1:AY100,$AV$2:$AV$201),4^8,ROW($AV$2:$AV$201)))))</f>
        <v/>
      </c>
      <c r="AZ101" s="17" t="str">
        <f t="shared" ref="AZ101:BI101" ca="1" si="217">IFERROR(OFFSET($AW$1,SUMPRODUCT(SMALL(($AV$2:$AV$201=AZ$1)*ROW($AV$2:$AV$201),ROW(96:96)+COUNTA($AV$2:$AV$201)-SUM(1*($AV$2:$AV$201=AZ$1))))-1,),"")</f>
        <v/>
      </c>
      <c r="BA101" s="17" t="str">
        <f t="shared" ca="1" si="217"/>
        <v/>
      </c>
      <c r="BB101" s="17" t="str">
        <f t="shared" ca="1" si="217"/>
        <v/>
      </c>
      <c r="BC101" s="17" t="str">
        <f t="shared" ca="1" si="217"/>
        <v/>
      </c>
      <c r="BD101" s="17" t="str">
        <f t="shared" ca="1" si="217"/>
        <v/>
      </c>
      <c r="BE101" s="17" t="str">
        <f t="shared" ca="1" si="217"/>
        <v/>
      </c>
      <c r="BF101" s="17" t="str">
        <f t="shared" ca="1" si="217"/>
        <v/>
      </c>
      <c r="BG101" s="17" t="str">
        <f t="shared" ca="1" si="217"/>
        <v/>
      </c>
      <c r="BH101" s="17" t="str">
        <f t="shared" ca="1" si="217"/>
        <v/>
      </c>
      <c r="BI101" s="17" t="str">
        <f t="shared" ca="1" si="217"/>
        <v/>
      </c>
      <c r="BJ101" s="17"/>
      <c r="BK101" s="18" t="str">
        <f t="array" ref="BK101">IFERROR(INDEX($E$1:$E$200,SMALL(IF($E$2:$E$201&lt;&gt;"",ROW($E$2:$E$201),9999),ROW($A100)),COLUMN(A:A)),"")</f>
        <v/>
      </c>
      <c r="BL101" s="18" t="str">
        <f t="array" ref="BL101">IFERROR(INDEX($AJ$1:$AJ$200,SMALL(IF($AJ$2:$AJ$201&lt;&gt;"",ROW($AJ$2:$AJ$201),9999),ROW(A100)),COLUMN(A:A)),"")</f>
        <v/>
      </c>
      <c r="BM101" s="18" t="str">
        <f t="array" ref="BM101">T(INDEX($BK:$BK,MIN(IF(COUNTIF(BM$1:BM100,$BK$2:$BK$201),4^8,ROW($BK$2:$BK$201)))))</f>
        <v/>
      </c>
      <c r="BN101" s="18" t="str">
        <f t="array" ref="BN101">T(INDEX($BL:$BL,MIN(IF(COUNTIF(BN$1:BN100,$BL$2:$BL$201),4^8,ROW($BL$2:$BL$201)))))</f>
        <v/>
      </c>
      <c r="BO101" s="18" t="str">
        <f t="array" aca="1" ref="BO101" ca="1">IF(ROW(BO100)&gt;(COUNTA($BM$2:$BN$201)-COUNTIF($BM$2:$BN$201,"")),"",INDIRECT(TEXT(RIGHT(SMALL(IF($BM$2:$BN$501&lt;&gt;"",COLUMN($BM$2:$BN$501)*10001+ROW($BM$2:$BN$501)*100,999999),ROW(BO100)),4),"!R00!C00"),))</f>
        <v/>
      </c>
      <c r="BP101" s="18" t="str">
        <f t="array" aca="1" ref="BP101" ca="1">T(INDEX($BO:$BO,MIN(IF(COUNTIF(BP$1:BP100,$BO$2:$BO$201),4^8,ROW($BO$2:$BO$201)))))</f>
        <v/>
      </c>
    </row>
    <row r="102" spans="1:68">
      <c r="A102" s="344" t="str">
        <f>IF(AND(地價差額試算!A116="",$E102&lt;&gt;""),A101,IF(AND(地價差額試算!A116&lt;&gt;"",$E102&lt;&gt;""),地價差額試算!A116,""))</f>
        <v/>
      </c>
      <c r="B102" s="344" t="str">
        <f>IF(AND(地價差額試算!B116="",$E102&lt;&gt;""),B101,IF(AND(地價差額試算!B116&lt;&gt;"",$E102&lt;&gt;""),地價差額試算!B116,""))</f>
        <v/>
      </c>
      <c r="C102" s="344" t="str">
        <f>IF(AND(地價差額試算!C116="",$E102&lt;&gt;""),C101,IF(AND(地價差額試算!C116&lt;&gt;"",$E102&lt;&gt;""),地價差額試算!C116,""))</f>
        <v/>
      </c>
      <c r="D102" s="344" t="str">
        <f>IF(地價差額試算!D116&lt;&gt;"",地價差額試算!D116,"")</f>
        <v/>
      </c>
      <c r="E102" s="344" t="str">
        <f>IF(地價差額試算!E116&lt;&gt;"",地價差額試算!E116,"")</f>
        <v/>
      </c>
      <c r="F102" s="344" t="str">
        <f>IF(地價差額試算!F116&lt;&gt;"",地價差額試算!F116,"")</f>
        <v/>
      </c>
      <c r="G102" s="344" t="str">
        <f>IF(地價差額試算!G116&lt;&gt;"",地價差額試算!G116,"")</f>
        <v/>
      </c>
      <c r="H102" s="344" t="str">
        <f t="shared" si="142"/>
        <v/>
      </c>
      <c r="I102" s="344" t="str">
        <f t="shared" si="206"/>
        <v/>
      </c>
      <c r="J102" s="344" t="str">
        <f t="shared" si="207"/>
        <v/>
      </c>
      <c r="K102" s="17"/>
      <c r="L102" s="344" t="str">
        <f t="array" ref="L102">IFERROR(INDEX($A$1:$A$200,SMALL(IF($A$2:$A$201&lt;&gt;"",ROW($A$2:$A$201),9999),ROW(L101)),COLUMN(A:A)),"")</f>
        <v/>
      </c>
      <c r="M102" s="344" t="str">
        <f t="array" ref="M102">IFERROR(INDEX($E$1:$E$200,SMALL(IF($E$2:$E$201&lt;&gt;"",ROW($E$2:$E$201),9999),ROW(M101)),COLUMN(A:A)),"")</f>
        <v/>
      </c>
      <c r="N102" s="344" t="str">
        <f t="array" ref="N102">IFERROR(INDEX($F$1:$F$200,SMALL(IF($F$2:$F$201&lt;&gt;"",ROW($F$2:$F$201),9999),ROW(N101)),COLUMN(A:A)),"")</f>
        <v/>
      </c>
      <c r="O102" s="344" t="str">
        <f t="array" ref="O102">IFERROR(INDEX($G$1:$G$200,SMALL(IF($G$2:$G$201&lt;&gt;"",ROW($G$2:$G$201),9999),ROW(O101)),COLUMN(A:A)),"")</f>
        <v/>
      </c>
      <c r="P102" s="17"/>
      <c r="Q102" s="344" t="str">
        <f t="array" ref="Q102:R102">IFERROR((INDEX(L$1:O$201,SMALL(IF(MATCH($L$2:$L$201&amp;$O$2:$O$201,$L$2:$L$201&amp;$O$2:$O$201, )=ROW($L$1:$O$200),ROW($L$2:$O$201),4^8),ROW(A101)),{1,4})&amp;""),"")</f>
        <v/>
      </c>
      <c r="R102" s="344" t="str">
        <v/>
      </c>
      <c r="S102" s="17"/>
      <c r="T102" s="17" t="str">
        <f t="array" ref="T102">T(INDEX(Q:Q,MIN(IF(COUNTIF(T$1:T101,$Q$2:$Q$201),4^8,ROW($Q$2:$Q$201)))))</f>
        <v/>
      </c>
      <c r="U102" s="17" t="str">
        <f t="shared" ref="U102:AD102" ca="1" si="218">IFERROR(OFFSET($R$1,SUMPRODUCT(SMALL(($Q$2:$Q$201=U$1)*ROW($Q$2:$Q$201),ROW(97:97)+COUNTA($Q$2:$Q$201)-SUM(1*($Q$2:$Q$201=U$1))))-1,),"")</f>
        <v/>
      </c>
      <c r="V102" s="17" t="str">
        <f t="shared" ca="1" si="218"/>
        <v/>
      </c>
      <c r="W102" s="17" t="str">
        <f t="shared" ca="1" si="218"/>
        <v/>
      </c>
      <c r="X102" s="17" t="str">
        <f t="shared" ca="1" si="218"/>
        <v/>
      </c>
      <c r="Y102" s="17" t="str">
        <f t="shared" ca="1" si="218"/>
        <v/>
      </c>
      <c r="Z102" s="17" t="str">
        <f t="shared" ca="1" si="218"/>
        <v/>
      </c>
      <c r="AA102" s="17" t="str">
        <f t="shared" ca="1" si="218"/>
        <v/>
      </c>
      <c r="AB102" s="17" t="str">
        <f t="shared" ca="1" si="218"/>
        <v/>
      </c>
      <c r="AC102" s="17" t="str">
        <f t="shared" ca="1" si="218"/>
        <v/>
      </c>
      <c r="AD102" s="17" t="str">
        <f t="shared" ca="1" si="218"/>
        <v/>
      </c>
      <c r="AE102" s="17"/>
      <c r="AF102" s="344" t="str">
        <f>IF(AND(地價差額試算!K116="",$AJ102&lt;&gt;""),AF101,IF(AND(地價差額試算!K116&lt;&gt;"",$AJ102&lt;&gt;""),地價差額試算!K116,""))</f>
        <v/>
      </c>
      <c r="AG102" s="344" t="str">
        <f>IF(AND(地價差額試算!L116="",$AJ102&lt;&gt;""),AG101,IF(AND(地價差額試算!L116&lt;&gt;"",$AJ102&lt;&gt;""),地價差額試算!L116,""))</f>
        <v/>
      </c>
      <c r="AH102" s="344" t="str">
        <f>IF(AND(地價差額試算!M116="",$AJ102&lt;&gt;""),AH101,IF(AND(地價差額試算!M116&lt;&gt;"",$AJ102&lt;&gt;""),地價差額試算!M116,""))</f>
        <v/>
      </c>
      <c r="AI102" s="344" t="str">
        <f>IF(地價差額試算!N116&lt;&gt;"",地價差額試算!N116,"")</f>
        <v/>
      </c>
      <c r="AJ102" s="344" t="str">
        <f>IF(地價差額試算!O116&lt;&gt;"",地價差額試算!O116,"")</f>
        <v/>
      </c>
      <c r="AK102" s="344" t="str">
        <f>IF(地價差額試算!P116&lt;&gt;"",地價差額試算!P116,"")</f>
        <v/>
      </c>
      <c r="AL102" s="344" t="str">
        <f>IF(地價差額試算!Q116&lt;&gt;"",地價差額試算!Q116,"")</f>
        <v/>
      </c>
      <c r="AM102" s="344" t="str">
        <f t="shared" si="144"/>
        <v/>
      </c>
      <c r="AN102" s="344" t="str">
        <f t="shared" si="209"/>
        <v/>
      </c>
      <c r="AO102" s="344" t="str">
        <f t="shared" si="210"/>
        <v/>
      </c>
      <c r="AP102" s="17"/>
      <c r="AQ102" s="344" t="str">
        <f t="array" ref="AQ102">IFERROR(INDEX($AF$1:$AF$200,SMALL(IF($AF$2:$AF$201&lt;&gt;"",ROW($AF$2:$AF$201),9999),ROW(AQ101)),COLUMN(A:A)),"")</f>
        <v/>
      </c>
      <c r="AR102" s="344" t="str">
        <f t="array" ref="AR102">IFERROR(INDEX($AJ$1:$AJ$200,SMALL(IF($AJ$2:$AJ$201&lt;&gt;"",ROW($AJ$2:$AJ$201),9999),ROW(AQ101)),COLUMN(A:A)),"")</f>
        <v/>
      </c>
      <c r="AS102" s="344" t="str">
        <f t="array" ref="AS102">IFERROR(INDEX($AK$1:$AK$200,SMALL(IF($AK$2:$AK$201&lt;&gt;"",ROW($AK$2:$AK$201),9999),ROW(AS101)),COLUMN(A:A)),"")</f>
        <v/>
      </c>
      <c r="AT102" s="344" t="str">
        <f t="array" ref="AT102">IFERROR(INDEX($AL$1:$AL$200,SMALL(IF($AL$2:$AL$201&lt;&gt;"",ROW($AL$2:$AL$201),9999),ROW(AT101)),COLUMN(A:A)),"")</f>
        <v/>
      </c>
      <c r="AU102" s="17"/>
      <c r="AV102" s="344" t="str">
        <f t="array" ref="AV102:AW102">IFERROR((INDEX(AQ$1:AT$201,SMALL(IF(MATCH($AQ$2:$AQ$201&amp;$AT$2:$AT$201,$AQ$2:$AQ$201&amp;$AT$2:$AT$201, )=ROW($AQ$1:$AT$200),ROW($AQ$2:$AT$201),4^8),ROW(AV101)),{1,4})&amp;""),"")</f>
        <v/>
      </c>
      <c r="AW102" s="344" t="str">
        <v/>
      </c>
      <c r="AX102" s="17"/>
      <c r="AY102" s="17" t="str">
        <f t="array" ref="AY102">T(INDEX(AV:AV,MIN(IF(COUNTIF(AY$1:AY101,$AV$2:$AV$201),4^8,ROW($AV$2:$AV$201)))))</f>
        <v/>
      </c>
      <c r="AZ102" s="17" t="str">
        <f t="shared" ref="AZ102:BI102" ca="1" si="219">IFERROR(OFFSET($AW$1,SUMPRODUCT(SMALL(($AV$2:$AV$201=AZ$1)*ROW($AV$2:$AV$201),ROW(97:97)+COUNTA($AV$2:$AV$201)-SUM(1*($AV$2:$AV$201=AZ$1))))-1,),"")</f>
        <v/>
      </c>
      <c r="BA102" s="17" t="str">
        <f t="shared" ca="1" si="219"/>
        <v/>
      </c>
      <c r="BB102" s="17" t="str">
        <f t="shared" ca="1" si="219"/>
        <v/>
      </c>
      <c r="BC102" s="17" t="str">
        <f t="shared" ca="1" si="219"/>
        <v/>
      </c>
      <c r="BD102" s="17" t="str">
        <f t="shared" ca="1" si="219"/>
        <v/>
      </c>
      <c r="BE102" s="17" t="str">
        <f t="shared" ca="1" si="219"/>
        <v/>
      </c>
      <c r="BF102" s="17" t="str">
        <f t="shared" ca="1" si="219"/>
        <v/>
      </c>
      <c r="BG102" s="17" t="str">
        <f t="shared" ca="1" si="219"/>
        <v/>
      </c>
      <c r="BH102" s="17" t="str">
        <f t="shared" ca="1" si="219"/>
        <v/>
      </c>
      <c r="BI102" s="17" t="str">
        <f t="shared" ca="1" si="219"/>
        <v/>
      </c>
      <c r="BJ102" s="17"/>
      <c r="BK102" s="18" t="str">
        <f t="array" ref="BK102">IFERROR(INDEX($E$1:$E$200,SMALL(IF($E$2:$E$201&lt;&gt;"",ROW($E$2:$E$201),9999),ROW($A101)),COLUMN(A:A)),"")</f>
        <v/>
      </c>
      <c r="BL102" s="18" t="str">
        <f t="array" ref="BL102">IFERROR(INDEX($AJ$1:$AJ$200,SMALL(IF($AJ$2:$AJ$201&lt;&gt;"",ROW($AJ$2:$AJ$201),9999),ROW(A101)),COLUMN(A:A)),"")</f>
        <v/>
      </c>
      <c r="BM102" s="18" t="str">
        <f t="array" ref="BM102">T(INDEX($BK:$BK,MIN(IF(COUNTIF(BM$1:BM101,$BK$2:$BK$201),4^8,ROW($BK$2:$BK$201)))))</f>
        <v/>
      </c>
      <c r="BN102" s="18" t="str">
        <f t="array" ref="BN102">T(INDEX($BL:$BL,MIN(IF(COUNTIF(BN$1:BN101,$BL$2:$BL$201),4^8,ROW($BL$2:$BL$201)))))</f>
        <v/>
      </c>
      <c r="BO102" s="18" t="str">
        <f t="array" aca="1" ref="BO102" ca="1">IF(ROW(BO101)&gt;(COUNTA($BM$2:$BN$201)-COUNTIF($BM$2:$BN$201,"")),"",INDIRECT(TEXT(RIGHT(SMALL(IF($BM$2:$BN$501&lt;&gt;"",COLUMN($BM$2:$BN$501)*10001+ROW($BM$2:$BN$501)*100,999999),ROW(BO101)),4),"!R00!C00"),))</f>
        <v/>
      </c>
      <c r="BP102" s="18" t="str">
        <f t="array" aca="1" ref="BP102" ca="1">T(INDEX($BO:$BO,MIN(IF(COUNTIF(BP$1:BP101,$BO$2:$BO$201),4^8,ROW($BO$2:$BO$201)))))</f>
        <v/>
      </c>
    </row>
    <row r="103" spans="1:68">
      <c r="A103" s="344" t="str">
        <f>IF(AND(地價差額試算!A117="",$E103&lt;&gt;""),A102,IF(AND(地價差額試算!A117&lt;&gt;"",$E103&lt;&gt;""),地價差額試算!A117,""))</f>
        <v/>
      </c>
      <c r="B103" s="344" t="str">
        <f>IF(AND(地價差額試算!B117="",$E103&lt;&gt;""),B102,IF(AND(地價差額試算!B117&lt;&gt;"",$E103&lt;&gt;""),地價差額試算!B117,""))</f>
        <v/>
      </c>
      <c r="C103" s="344" t="str">
        <f>IF(AND(地價差額試算!C117="",$E103&lt;&gt;""),C102,IF(AND(地價差額試算!C117&lt;&gt;"",$E103&lt;&gt;""),地價差額試算!C117,""))</f>
        <v/>
      </c>
      <c r="D103" s="344" t="str">
        <f>IF(地價差額試算!D117&lt;&gt;"",地價差額試算!D117,"")</f>
        <v/>
      </c>
      <c r="E103" s="344" t="str">
        <f>IF(地價差額試算!E117&lt;&gt;"",地價差額試算!E117,"")</f>
        <v/>
      </c>
      <c r="F103" s="344" t="str">
        <f>IF(地價差額試算!F117&lt;&gt;"",地價差額試算!F117,"")</f>
        <v/>
      </c>
      <c r="G103" s="344" t="str">
        <f>IF(地價差額試算!G117&lt;&gt;"",地價差額試算!G117,"")</f>
        <v/>
      </c>
      <c r="H103" s="344" t="str">
        <f t="shared" si="142"/>
        <v/>
      </c>
      <c r="I103" s="344" t="str">
        <f t="shared" si="206"/>
        <v/>
      </c>
      <c r="J103" s="344" t="str">
        <f t="shared" si="207"/>
        <v/>
      </c>
      <c r="K103" s="17"/>
      <c r="L103" s="344" t="str">
        <f t="array" ref="L103">IFERROR(INDEX($A$1:$A$200,SMALL(IF($A$2:$A$201&lt;&gt;"",ROW($A$2:$A$201),9999),ROW(L102)),COLUMN(A:A)),"")</f>
        <v/>
      </c>
      <c r="M103" s="344" t="str">
        <f t="array" ref="M103">IFERROR(INDEX($E$1:$E$200,SMALL(IF($E$2:$E$201&lt;&gt;"",ROW($E$2:$E$201),9999),ROW(M102)),COLUMN(A:A)),"")</f>
        <v/>
      </c>
      <c r="N103" s="344" t="str">
        <f t="array" ref="N103">IFERROR(INDEX($F$1:$F$200,SMALL(IF($F$2:$F$201&lt;&gt;"",ROW($F$2:$F$201),9999),ROW(N102)),COLUMN(A:A)),"")</f>
        <v/>
      </c>
      <c r="O103" s="344" t="str">
        <f t="array" ref="O103">IFERROR(INDEX($G$1:$G$200,SMALL(IF($G$2:$G$201&lt;&gt;"",ROW($G$2:$G$201),9999),ROW(O102)),COLUMN(A:A)),"")</f>
        <v/>
      </c>
      <c r="P103" s="17"/>
      <c r="Q103" s="344" t="str">
        <f t="array" ref="Q103:R103">IFERROR((INDEX(L$1:O$201,SMALL(IF(MATCH($L$2:$L$201&amp;$O$2:$O$201,$L$2:$L$201&amp;$O$2:$O$201, )=ROW($L$1:$O$200),ROW($L$2:$O$201),4^8),ROW(A102)),{1,4})&amp;""),"")</f>
        <v/>
      </c>
      <c r="R103" s="344" t="str">
        <v/>
      </c>
      <c r="S103" s="17"/>
      <c r="T103" s="17" t="str">
        <f t="array" ref="T103">T(INDEX(Q:Q,MIN(IF(COUNTIF(T$1:T102,$Q$2:$Q$201),4^8,ROW($Q$2:$Q$201)))))</f>
        <v/>
      </c>
      <c r="U103" s="17" t="str">
        <f t="shared" ref="U103:AD103" ca="1" si="220">IFERROR(OFFSET($R$1,SUMPRODUCT(SMALL(($Q$2:$Q$201=U$1)*ROW($Q$2:$Q$201),ROW(98:98)+COUNTA($Q$2:$Q$201)-SUM(1*($Q$2:$Q$201=U$1))))-1,),"")</f>
        <v/>
      </c>
      <c r="V103" s="17" t="str">
        <f t="shared" ca="1" si="220"/>
        <v/>
      </c>
      <c r="W103" s="17" t="str">
        <f t="shared" ca="1" si="220"/>
        <v/>
      </c>
      <c r="X103" s="17" t="str">
        <f t="shared" ca="1" si="220"/>
        <v/>
      </c>
      <c r="Y103" s="17" t="str">
        <f t="shared" ca="1" si="220"/>
        <v/>
      </c>
      <c r="Z103" s="17" t="str">
        <f t="shared" ca="1" si="220"/>
        <v/>
      </c>
      <c r="AA103" s="17" t="str">
        <f t="shared" ca="1" si="220"/>
        <v/>
      </c>
      <c r="AB103" s="17" t="str">
        <f t="shared" ca="1" si="220"/>
        <v/>
      </c>
      <c r="AC103" s="17" t="str">
        <f t="shared" ca="1" si="220"/>
        <v/>
      </c>
      <c r="AD103" s="17" t="str">
        <f t="shared" ca="1" si="220"/>
        <v/>
      </c>
      <c r="AE103" s="17"/>
      <c r="AF103" s="344" t="str">
        <f>IF(AND(地價差額試算!K117="",$AJ103&lt;&gt;""),AF102,IF(AND(地價差額試算!K117&lt;&gt;"",$AJ103&lt;&gt;""),地價差額試算!K117,""))</f>
        <v/>
      </c>
      <c r="AG103" s="344" t="str">
        <f>IF(AND(地價差額試算!L117="",$AJ103&lt;&gt;""),AG102,IF(AND(地價差額試算!L117&lt;&gt;"",$AJ103&lt;&gt;""),地價差額試算!L117,""))</f>
        <v/>
      </c>
      <c r="AH103" s="344" t="str">
        <f>IF(AND(地價差額試算!M117="",$AJ103&lt;&gt;""),AH102,IF(AND(地價差額試算!M117&lt;&gt;"",$AJ103&lt;&gt;""),地價差額試算!M117,""))</f>
        <v/>
      </c>
      <c r="AI103" s="344" t="str">
        <f>IF(地價差額試算!N117&lt;&gt;"",地價差額試算!N117,"")</f>
        <v/>
      </c>
      <c r="AJ103" s="344" t="str">
        <f>IF(地價差額試算!O117&lt;&gt;"",地價差額試算!O117,"")</f>
        <v/>
      </c>
      <c r="AK103" s="344" t="str">
        <f>IF(地價差額試算!P117&lt;&gt;"",地價差額試算!P117,"")</f>
        <v/>
      </c>
      <c r="AL103" s="344" t="str">
        <f>IF(地價差額試算!Q117&lt;&gt;"",地價差額試算!Q117,"")</f>
        <v/>
      </c>
      <c r="AM103" s="344" t="str">
        <f t="shared" si="144"/>
        <v/>
      </c>
      <c r="AN103" s="344" t="str">
        <f t="shared" si="209"/>
        <v/>
      </c>
      <c r="AO103" s="344" t="str">
        <f t="shared" si="210"/>
        <v/>
      </c>
      <c r="AP103" s="17"/>
      <c r="AQ103" s="344" t="str">
        <f t="array" ref="AQ103">IFERROR(INDEX($AF$1:$AF$200,SMALL(IF($AF$2:$AF$201&lt;&gt;"",ROW($AF$2:$AF$201),9999),ROW(AQ102)),COLUMN(A:A)),"")</f>
        <v/>
      </c>
      <c r="AR103" s="344" t="str">
        <f t="array" ref="AR103">IFERROR(INDEX($AJ$1:$AJ$200,SMALL(IF($AJ$2:$AJ$201&lt;&gt;"",ROW($AJ$2:$AJ$201),9999),ROW(AQ102)),COLUMN(A:A)),"")</f>
        <v/>
      </c>
      <c r="AS103" s="344" t="str">
        <f t="array" ref="AS103">IFERROR(INDEX($AK$1:$AK$200,SMALL(IF($AK$2:$AK$201&lt;&gt;"",ROW($AK$2:$AK$201),9999),ROW(AS102)),COLUMN(A:A)),"")</f>
        <v/>
      </c>
      <c r="AT103" s="344" t="str">
        <f t="array" ref="AT103">IFERROR(INDEX($AL$1:$AL$200,SMALL(IF($AL$2:$AL$201&lt;&gt;"",ROW($AL$2:$AL$201),9999),ROW(AT102)),COLUMN(A:A)),"")</f>
        <v/>
      </c>
      <c r="AU103" s="17"/>
      <c r="AV103" s="344" t="str">
        <f t="array" ref="AV103:AW103">IFERROR((INDEX(AQ$1:AT$201,SMALL(IF(MATCH($AQ$2:$AQ$201&amp;$AT$2:$AT$201,$AQ$2:$AQ$201&amp;$AT$2:$AT$201, )=ROW($AQ$1:$AT$200),ROW($AQ$2:$AT$201),4^8),ROW(AV102)),{1,4})&amp;""),"")</f>
        <v/>
      </c>
      <c r="AW103" s="344" t="str">
        <v/>
      </c>
      <c r="AX103" s="17"/>
      <c r="AY103" s="17" t="str">
        <f t="array" ref="AY103">T(INDEX(AV:AV,MIN(IF(COUNTIF(AY$1:AY102,$AV$2:$AV$201),4^8,ROW($AV$2:$AV$201)))))</f>
        <v/>
      </c>
      <c r="AZ103" s="17" t="str">
        <f t="shared" ref="AZ103:BI103" ca="1" si="221">IFERROR(OFFSET($AW$1,SUMPRODUCT(SMALL(($AV$2:$AV$201=AZ$1)*ROW($AV$2:$AV$201),ROW(98:98)+COUNTA($AV$2:$AV$201)-SUM(1*($AV$2:$AV$201=AZ$1))))-1,),"")</f>
        <v/>
      </c>
      <c r="BA103" s="17" t="str">
        <f t="shared" ca="1" si="221"/>
        <v/>
      </c>
      <c r="BB103" s="17" t="str">
        <f t="shared" ca="1" si="221"/>
        <v/>
      </c>
      <c r="BC103" s="17" t="str">
        <f t="shared" ca="1" si="221"/>
        <v/>
      </c>
      <c r="BD103" s="17" t="str">
        <f t="shared" ca="1" si="221"/>
        <v/>
      </c>
      <c r="BE103" s="17" t="str">
        <f t="shared" ca="1" si="221"/>
        <v/>
      </c>
      <c r="BF103" s="17" t="str">
        <f t="shared" ca="1" si="221"/>
        <v/>
      </c>
      <c r="BG103" s="17" t="str">
        <f t="shared" ca="1" si="221"/>
        <v/>
      </c>
      <c r="BH103" s="17" t="str">
        <f t="shared" ca="1" si="221"/>
        <v/>
      </c>
      <c r="BI103" s="17" t="str">
        <f t="shared" ca="1" si="221"/>
        <v/>
      </c>
      <c r="BJ103" s="17"/>
      <c r="BK103" s="18" t="str">
        <f t="array" ref="BK103">IFERROR(INDEX($E$1:$E$200,SMALL(IF($E$2:$E$201&lt;&gt;"",ROW($E$2:$E$201),9999),ROW($A102)),COLUMN(A:A)),"")</f>
        <v/>
      </c>
      <c r="BL103" s="18" t="str">
        <f t="array" ref="BL103">IFERROR(INDEX($AJ$1:$AJ$200,SMALL(IF($AJ$2:$AJ$201&lt;&gt;"",ROW($AJ$2:$AJ$201),9999),ROW(A102)),COLUMN(A:A)),"")</f>
        <v/>
      </c>
      <c r="BM103" s="18" t="str">
        <f t="array" ref="BM103">T(INDEX($BK:$BK,MIN(IF(COUNTIF(BM$1:BM102,$BK$2:$BK$201),4^8,ROW($BK$2:$BK$201)))))</f>
        <v/>
      </c>
      <c r="BN103" s="18" t="str">
        <f t="array" ref="BN103">T(INDEX($BL:$BL,MIN(IF(COUNTIF(BN$1:BN102,$BL$2:$BL$201),4^8,ROW($BL$2:$BL$201)))))</f>
        <v/>
      </c>
      <c r="BO103" s="18" t="str">
        <f t="array" aca="1" ref="BO103" ca="1">IF(ROW(BO102)&gt;(COUNTA($BM$2:$BN$201)-COUNTIF($BM$2:$BN$201,"")),"",INDIRECT(TEXT(RIGHT(SMALL(IF($BM$2:$BN$501&lt;&gt;"",COLUMN($BM$2:$BN$501)*10001+ROW($BM$2:$BN$501)*100,999999),ROW(BO102)),4),"!R00!C00"),))</f>
        <v/>
      </c>
      <c r="BP103" s="18" t="str">
        <f t="array" aca="1" ref="BP103" ca="1">T(INDEX($BO:$BO,MIN(IF(COUNTIF(BP$1:BP102,$BO$2:$BO$201),4^8,ROW($BO$2:$BO$201)))))</f>
        <v/>
      </c>
    </row>
    <row r="104" spans="1:68">
      <c r="A104" s="344" t="str">
        <f>IF(AND(地價差額試算!A118="",$E104&lt;&gt;""),A103,IF(AND(地價差額試算!A118&lt;&gt;"",$E104&lt;&gt;""),地價差額試算!A118,""))</f>
        <v/>
      </c>
      <c r="B104" s="344" t="str">
        <f>IF(AND(地價差額試算!B118="",$E104&lt;&gt;""),B103,IF(AND(地價差額試算!B118&lt;&gt;"",$E104&lt;&gt;""),地價差額試算!B118,""))</f>
        <v/>
      </c>
      <c r="C104" s="344" t="str">
        <f>IF(AND(地價差額試算!C118="",$E104&lt;&gt;""),C103,IF(AND(地價差額試算!C118&lt;&gt;"",$E104&lt;&gt;""),地價差額試算!C118,""))</f>
        <v/>
      </c>
      <c r="D104" s="344" t="str">
        <f>IF(地價差額試算!D118&lt;&gt;"",地價差額試算!D118,"")</f>
        <v/>
      </c>
      <c r="E104" s="344" t="str">
        <f>IF(地價差額試算!E118&lt;&gt;"",地價差額試算!E118,"")</f>
        <v/>
      </c>
      <c r="F104" s="344" t="str">
        <f>IF(地價差額試算!F118&lt;&gt;"",地價差額試算!F118,"")</f>
        <v/>
      </c>
      <c r="G104" s="344" t="str">
        <f>IF(地價差額試算!G118&lt;&gt;"",地價差額試算!G118,"")</f>
        <v/>
      </c>
      <c r="H104" s="344" t="str">
        <f t="shared" si="142"/>
        <v/>
      </c>
      <c r="I104" s="344" t="str">
        <f t="shared" si="206"/>
        <v/>
      </c>
      <c r="J104" s="344" t="str">
        <f t="shared" si="207"/>
        <v/>
      </c>
      <c r="K104" s="17"/>
      <c r="L104" s="344" t="str">
        <f t="array" ref="L104">IFERROR(INDEX($A$1:$A$200,SMALL(IF($A$2:$A$201&lt;&gt;"",ROW($A$2:$A$201),9999),ROW(L103)),COLUMN(A:A)),"")</f>
        <v/>
      </c>
      <c r="M104" s="344" t="str">
        <f t="array" ref="M104">IFERROR(INDEX($E$1:$E$200,SMALL(IF($E$2:$E$201&lt;&gt;"",ROW($E$2:$E$201),9999),ROW(M103)),COLUMN(A:A)),"")</f>
        <v/>
      </c>
      <c r="N104" s="344" t="str">
        <f t="array" ref="N104">IFERROR(INDEX($F$1:$F$200,SMALL(IF($F$2:$F$201&lt;&gt;"",ROW($F$2:$F$201),9999),ROW(N103)),COLUMN(A:A)),"")</f>
        <v/>
      </c>
      <c r="O104" s="344" t="str">
        <f t="array" ref="O104">IFERROR(INDEX($G$1:$G$200,SMALL(IF($G$2:$G$201&lt;&gt;"",ROW($G$2:$G$201),9999),ROW(O103)),COLUMN(A:A)),"")</f>
        <v/>
      </c>
      <c r="P104" s="17"/>
      <c r="Q104" s="344" t="str">
        <f t="array" ref="Q104:R104">IFERROR((INDEX(L$1:O$201,SMALL(IF(MATCH($L$2:$L$201&amp;$O$2:$O$201,$L$2:$L$201&amp;$O$2:$O$201, )=ROW($L$1:$O$200),ROW($L$2:$O$201),4^8),ROW(A103)),{1,4})&amp;""),"")</f>
        <v/>
      </c>
      <c r="R104" s="344" t="str">
        <v/>
      </c>
      <c r="S104" s="17"/>
      <c r="T104" s="17" t="str">
        <f t="array" ref="T104">T(INDEX(Q:Q,MIN(IF(COUNTIF(T$1:T103,$Q$2:$Q$201),4^8,ROW($Q$2:$Q$201)))))</f>
        <v/>
      </c>
      <c r="U104" s="17" t="str">
        <f t="shared" ref="U104:AD104" ca="1" si="222">IFERROR(OFFSET($R$1,SUMPRODUCT(SMALL(($Q$2:$Q$201=U$1)*ROW($Q$2:$Q$201),ROW(99:99)+COUNTA($Q$2:$Q$201)-SUM(1*($Q$2:$Q$201=U$1))))-1,),"")</f>
        <v/>
      </c>
      <c r="V104" s="17" t="str">
        <f t="shared" ca="1" si="222"/>
        <v/>
      </c>
      <c r="W104" s="17" t="str">
        <f t="shared" ca="1" si="222"/>
        <v/>
      </c>
      <c r="X104" s="17" t="str">
        <f t="shared" ca="1" si="222"/>
        <v/>
      </c>
      <c r="Y104" s="17" t="str">
        <f t="shared" ca="1" si="222"/>
        <v/>
      </c>
      <c r="Z104" s="17" t="str">
        <f t="shared" ca="1" si="222"/>
        <v/>
      </c>
      <c r="AA104" s="17" t="str">
        <f t="shared" ca="1" si="222"/>
        <v/>
      </c>
      <c r="AB104" s="17" t="str">
        <f t="shared" ca="1" si="222"/>
        <v/>
      </c>
      <c r="AC104" s="17" t="str">
        <f t="shared" ca="1" si="222"/>
        <v/>
      </c>
      <c r="AD104" s="17" t="str">
        <f t="shared" ca="1" si="222"/>
        <v/>
      </c>
      <c r="AE104" s="17"/>
      <c r="AF104" s="344" t="str">
        <f>IF(AND(地價差額試算!K118="",$AJ104&lt;&gt;""),AF103,IF(AND(地價差額試算!K118&lt;&gt;"",$AJ104&lt;&gt;""),地價差額試算!K118,""))</f>
        <v/>
      </c>
      <c r="AG104" s="344" t="str">
        <f>IF(AND(地價差額試算!L118="",$AJ104&lt;&gt;""),AG103,IF(AND(地價差額試算!L118&lt;&gt;"",$AJ104&lt;&gt;""),地價差額試算!L118,""))</f>
        <v/>
      </c>
      <c r="AH104" s="344" t="str">
        <f>IF(AND(地價差額試算!M118="",$AJ104&lt;&gt;""),AH103,IF(AND(地價差額試算!M118&lt;&gt;"",$AJ104&lt;&gt;""),地價差額試算!M118,""))</f>
        <v/>
      </c>
      <c r="AI104" s="344" t="str">
        <f>IF(地價差額試算!N118&lt;&gt;"",地價差額試算!N118,"")</f>
        <v/>
      </c>
      <c r="AJ104" s="344" t="str">
        <f>IF(地價差額試算!O118&lt;&gt;"",地價差額試算!O118,"")</f>
        <v/>
      </c>
      <c r="AK104" s="344" t="str">
        <f>IF(地價差額試算!P118&lt;&gt;"",地價差額試算!P118,"")</f>
        <v/>
      </c>
      <c r="AL104" s="344" t="str">
        <f>IF(地價差額試算!Q118&lt;&gt;"",地價差額試算!Q118,"")</f>
        <v/>
      </c>
      <c r="AM104" s="344" t="str">
        <f t="shared" si="144"/>
        <v/>
      </c>
      <c r="AN104" s="344" t="str">
        <f t="shared" si="209"/>
        <v/>
      </c>
      <c r="AO104" s="344" t="str">
        <f t="shared" si="210"/>
        <v/>
      </c>
      <c r="AP104" s="17"/>
      <c r="AQ104" s="344" t="str">
        <f t="array" ref="AQ104">IFERROR(INDEX($AF$1:$AF$200,SMALL(IF($AF$2:$AF$201&lt;&gt;"",ROW($AF$2:$AF$201),9999),ROW(AQ103)),COLUMN(A:A)),"")</f>
        <v/>
      </c>
      <c r="AR104" s="344" t="str">
        <f t="array" ref="AR104">IFERROR(INDEX($AJ$1:$AJ$200,SMALL(IF($AJ$2:$AJ$201&lt;&gt;"",ROW($AJ$2:$AJ$201),9999),ROW(AQ103)),COLUMN(A:A)),"")</f>
        <v/>
      </c>
      <c r="AS104" s="344" t="str">
        <f t="array" ref="AS104">IFERROR(INDEX($AK$1:$AK$200,SMALL(IF($AK$2:$AK$201&lt;&gt;"",ROW($AK$2:$AK$201),9999),ROW(AS103)),COLUMN(A:A)),"")</f>
        <v/>
      </c>
      <c r="AT104" s="344" t="str">
        <f t="array" ref="AT104">IFERROR(INDEX($AL$1:$AL$200,SMALL(IF($AL$2:$AL$201&lt;&gt;"",ROW($AL$2:$AL$201),9999),ROW(AT103)),COLUMN(A:A)),"")</f>
        <v/>
      </c>
      <c r="AU104" s="17"/>
      <c r="AV104" s="344" t="str">
        <f t="array" ref="AV104:AW104">IFERROR((INDEX(AQ$1:AT$201,SMALL(IF(MATCH($AQ$2:$AQ$201&amp;$AT$2:$AT$201,$AQ$2:$AQ$201&amp;$AT$2:$AT$201, )=ROW($AQ$1:$AT$200),ROW($AQ$2:$AT$201),4^8),ROW(AV103)),{1,4})&amp;""),"")</f>
        <v/>
      </c>
      <c r="AW104" s="344" t="str">
        <v/>
      </c>
      <c r="AX104" s="17"/>
      <c r="AY104" s="17" t="str">
        <f t="array" ref="AY104">T(INDEX(AV:AV,MIN(IF(COUNTIF(AY$1:AY103,$AV$2:$AV$201),4^8,ROW($AV$2:$AV$201)))))</f>
        <v/>
      </c>
      <c r="AZ104" s="17" t="str">
        <f t="shared" ref="AZ104:BI104" ca="1" si="223">IFERROR(OFFSET($AW$1,SUMPRODUCT(SMALL(($AV$2:$AV$201=AZ$1)*ROW($AV$2:$AV$201),ROW(99:99)+COUNTA($AV$2:$AV$201)-SUM(1*($AV$2:$AV$201=AZ$1))))-1,),"")</f>
        <v/>
      </c>
      <c r="BA104" s="17" t="str">
        <f t="shared" ca="1" si="223"/>
        <v/>
      </c>
      <c r="BB104" s="17" t="str">
        <f t="shared" ca="1" si="223"/>
        <v/>
      </c>
      <c r="BC104" s="17" t="str">
        <f t="shared" ca="1" si="223"/>
        <v/>
      </c>
      <c r="BD104" s="17" t="str">
        <f t="shared" ca="1" si="223"/>
        <v/>
      </c>
      <c r="BE104" s="17" t="str">
        <f t="shared" ca="1" si="223"/>
        <v/>
      </c>
      <c r="BF104" s="17" t="str">
        <f t="shared" ca="1" si="223"/>
        <v/>
      </c>
      <c r="BG104" s="17" t="str">
        <f t="shared" ca="1" si="223"/>
        <v/>
      </c>
      <c r="BH104" s="17" t="str">
        <f t="shared" ca="1" si="223"/>
        <v/>
      </c>
      <c r="BI104" s="17" t="str">
        <f t="shared" ca="1" si="223"/>
        <v/>
      </c>
      <c r="BJ104" s="17"/>
      <c r="BK104" s="18" t="str">
        <f t="array" ref="BK104">IFERROR(INDEX($E$1:$E$200,SMALL(IF($E$2:$E$201&lt;&gt;"",ROW($E$2:$E$201),9999),ROW($A103)),COLUMN(A:A)),"")</f>
        <v/>
      </c>
      <c r="BL104" s="18" t="str">
        <f t="array" ref="BL104">IFERROR(INDEX($AJ$1:$AJ$200,SMALL(IF($AJ$2:$AJ$201&lt;&gt;"",ROW($AJ$2:$AJ$201),9999),ROW(A103)),COLUMN(A:A)),"")</f>
        <v/>
      </c>
      <c r="BM104" s="18" t="str">
        <f t="array" ref="BM104">T(INDEX($BK:$BK,MIN(IF(COUNTIF(BM$1:BM103,$BK$2:$BK$201),4^8,ROW($BK$2:$BK$201)))))</f>
        <v/>
      </c>
      <c r="BN104" s="18" t="str">
        <f t="array" ref="BN104">T(INDEX($BL:$BL,MIN(IF(COUNTIF(BN$1:BN103,$BL$2:$BL$201),4^8,ROW($BL$2:$BL$201)))))</f>
        <v/>
      </c>
      <c r="BO104" s="18" t="str">
        <f t="array" aca="1" ref="BO104" ca="1">IF(ROW(BO103)&gt;(COUNTA($BM$2:$BN$201)-COUNTIF($BM$2:$BN$201,"")),"",INDIRECT(TEXT(RIGHT(SMALL(IF($BM$2:$BN$501&lt;&gt;"",COLUMN($BM$2:$BN$501)*10001+ROW($BM$2:$BN$501)*100,999999),ROW(BO103)),4),"!R00!C00"),))</f>
        <v/>
      </c>
      <c r="BP104" s="18" t="str">
        <f t="array" aca="1" ref="BP104" ca="1">T(INDEX($BO:$BO,MIN(IF(COUNTIF(BP$1:BP103,$BO$2:$BO$201),4^8,ROW($BO$2:$BO$201)))))</f>
        <v/>
      </c>
    </row>
    <row r="105" spans="1:68">
      <c r="A105" s="344" t="str">
        <f>IF(AND(地價差額試算!A119="",$E105&lt;&gt;""),A104,IF(AND(地價差額試算!A119&lt;&gt;"",$E105&lt;&gt;""),地價差額試算!A119,""))</f>
        <v/>
      </c>
      <c r="B105" s="344" t="str">
        <f>IF(AND(地價差額試算!B119="",$E105&lt;&gt;""),B104,IF(AND(地價差額試算!B119&lt;&gt;"",$E105&lt;&gt;""),地價差額試算!B119,""))</f>
        <v/>
      </c>
      <c r="C105" s="344" t="str">
        <f>IF(AND(地價差額試算!C119="",$E105&lt;&gt;""),C104,IF(AND(地價差額試算!C119&lt;&gt;"",$E105&lt;&gt;""),地價差額試算!C119,""))</f>
        <v/>
      </c>
      <c r="D105" s="344" t="str">
        <f>IF(地價差額試算!D119&lt;&gt;"",地價差額試算!D119,"")</f>
        <v/>
      </c>
      <c r="E105" s="344" t="str">
        <f>IF(地價差額試算!E119&lt;&gt;"",地價差額試算!E119,"")</f>
        <v/>
      </c>
      <c r="F105" s="344" t="str">
        <f>IF(地價差額試算!F119&lt;&gt;"",地價差額試算!F119,"")</f>
        <v/>
      </c>
      <c r="G105" s="344" t="str">
        <f>IF(地價差額試算!G119&lt;&gt;"",地價差額試算!G119,"")</f>
        <v/>
      </c>
      <c r="H105" s="344" t="str">
        <f t="shared" si="142"/>
        <v/>
      </c>
      <c r="I105" s="344" t="str">
        <f t="shared" si="206"/>
        <v/>
      </c>
      <c r="J105" s="344" t="str">
        <f t="shared" si="207"/>
        <v/>
      </c>
      <c r="K105" s="17"/>
      <c r="L105" s="344" t="str">
        <f t="array" ref="L105">IFERROR(INDEX($A$1:$A$200,SMALL(IF($A$2:$A$201&lt;&gt;"",ROW($A$2:$A$201),9999),ROW(L104)),COLUMN(A:A)),"")</f>
        <v/>
      </c>
      <c r="M105" s="344" t="str">
        <f t="array" ref="M105">IFERROR(INDEX($E$1:$E$200,SMALL(IF($E$2:$E$201&lt;&gt;"",ROW($E$2:$E$201),9999),ROW(M104)),COLUMN(A:A)),"")</f>
        <v/>
      </c>
      <c r="N105" s="344" t="str">
        <f t="array" ref="N105">IFERROR(INDEX($F$1:$F$200,SMALL(IF($F$2:$F$201&lt;&gt;"",ROW($F$2:$F$201),9999),ROW(N104)),COLUMN(A:A)),"")</f>
        <v/>
      </c>
      <c r="O105" s="344" t="str">
        <f t="array" ref="O105">IFERROR(INDEX($G$1:$G$200,SMALL(IF($G$2:$G$201&lt;&gt;"",ROW($G$2:$G$201),9999),ROW(O104)),COLUMN(A:A)),"")</f>
        <v/>
      </c>
      <c r="P105" s="17"/>
      <c r="Q105" s="344" t="str">
        <f t="array" ref="Q105:R105">IFERROR((INDEX(L$1:O$201,SMALL(IF(MATCH($L$2:$L$201&amp;$O$2:$O$201,$L$2:$L$201&amp;$O$2:$O$201, )=ROW($L$1:$O$200),ROW($L$2:$O$201),4^8),ROW(A104)),{1,4})&amp;""),"")</f>
        <v/>
      </c>
      <c r="R105" s="344" t="str">
        <v/>
      </c>
      <c r="S105" s="17"/>
      <c r="T105" s="17" t="str">
        <f t="array" ref="T105">T(INDEX(Q:Q,MIN(IF(COUNTIF(T$1:T104,$Q$2:$Q$201),4^8,ROW($Q$2:$Q$201)))))</f>
        <v/>
      </c>
      <c r="U105" s="17" t="str">
        <f t="shared" ref="U105:AD105" ca="1" si="224">IFERROR(OFFSET($R$1,SUMPRODUCT(SMALL(($Q$2:$Q$201=U$1)*ROW($Q$2:$Q$201),ROW(100:100)+COUNTA($Q$2:$Q$201)-SUM(1*($Q$2:$Q$201=U$1))))-1,),"")</f>
        <v/>
      </c>
      <c r="V105" s="17" t="str">
        <f t="shared" ca="1" si="224"/>
        <v/>
      </c>
      <c r="W105" s="17" t="str">
        <f t="shared" ca="1" si="224"/>
        <v/>
      </c>
      <c r="X105" s="17" t="str">
        <f t="shared" ca="1" si="224"/>
        <v/>
      </c>
      <c r="Y105" s="17" t="str">
        <f t="shared" ca="1" si="224"/>
        <v/>
      </c>
      <c r="Z105" s="17" t="str">
        <f t="shared" ca="1" si="224"/>
        <v/>
      </c>
      <c r="AA105" s="17" t="str">
        <f t="shared" ca="1" si="224"/>
        <v/>
      </c>
      <c r="AB105" s="17" t="str">
        <f t="shared" ca="1" si="224"/>
        <v/>
      </c>
      <c r="AC105" s="17" t="str">
        <f t="shared" ca="1" si="224"/>
        <v/>
      </c>
      <c r="AD105" s="17" t="str">
        <f t="shared" ca="1" si="224"/>
        <v/>
      </c>
      <c r="AE105" s="17"/>
      <c r="AF105" s="344" t="str">
        <f>IF(AND(地價差額試算!K119="",$AJ105&lt;&gt;""),AF104,IF(AND(地價差額試算!K119&lt;&gt;"",$AJ105&lt;&gt;""),地價差額試算!K119,""))</f>
        <v/>
      </c>
      <c r="AG105" s="344" t="str">
        <f>IF(AND(地價差額試算!L119="",$AJ105&lt;&gt;""),AG104,IF(AND(地價差額試算!L119&lt;&gt;"",$AJ105&lt;&gt;""),地價差額試算!L119,""))</f>
        <v/>
      </c>
      <c r="AH105" s="344" t="str">
        <f>IF(AND(地價差額試算!M119="",$AJ105&lt;&gt;""),AH104,IF(AND(地價差額試算!M119&lt;&gt;"",$AJ105&lt;&gt;""),地價差額試算!M119,""))</f>
        <v/>
      </c>
      <c r="AI105" s="344" t="str">
        <f>IF(地價差額試算!N119&lt;&gt;"",地價差額試算!N119,"")</f>
        <v/>
      </c>
      <c r="AJ105" s="344" t="str">
        <f>IF(地價差額試算!O119&lt;&gt;"",地價差額試算!O119,"")</f>
        <v/>
      </c>
      <c r="AK105" s="344" t="str">
        <f>IF(地價差額試算!P119&lt;&gt;"",地價差額試算!P119,"")</f>
        <v/>
      </c>
      <c r="AL105" s="344" t="str">
        <f>IF(地價差額試算!Q119&lt;&gt;"",地價差額試算!Q119,"")</f>
        <v/>
      </c>
      <c r="AM105" s="344" t="str">
        <f t="shared" si="144"/>
        <v/>
      </c>
      <c r="AN105" s="344" t="str">
        <f t="shared" si="209"/>
        <v/>
      </c>
      <c r="AO105" s="344" t="str">
        <f t="shared" si="210"/>
        <v/>
      </c>
      <c r="AP105" s="17"/>
      <c r="AQ105" s="344" t="str">
        <f t="array" ref="AQ105">IFERROR(INDEX($AF$1:$AF$200,SMALL(IF($AF$2:$AF$201&lt;&gt;"",ROW($AF$2:$AF$201),9999),ROW(AQ104)),COLUMN(A:A)),"")</f>
        <v/>
      </c>
      <c r="AR105" s="344" t="str">
        <f t="array" ref="AR105">IFERROR(INDEX($AJ$1:$AJ$200,SMALL(IF($AJ$2:$AJ$201&lt;&gt;"",ROW($AJ$2:$AJ$201),9999),ROW(AQ104)),COLUMN(A:A)),"")</f>
        <v/>
      </c>
      <c r="AS105" s="344" t="str">
        <f t="array" ref="AS105">IFERROR(INDEX($AK$1:$AK$200,SMALL(IF($AK$2:$AK$201&lt;&gt;"",ROW($AK$2:$AK$201),9999),ROW(AS104)),COLUMN(A:A)),"")</f>
        <v/>
      </c>
      <c r="AT105" s="344" t="str">
        <f t="array" ref="AT105">IFERROR(INDEX($AL$1:$AL$200,SMALL(IF($AL$2:$AL$201&lt;&gt;"",ROW($AL$2:$AL$201),9999),ROW(AT104)),COLUMN(A:A)),"")</f>
        <v/>
      </c>
      <c r="AU105" s="17"/>
      <c r="AV105" s="344" t="str">
        <f t="array" ref="AV105:AW105">IFERROR((INDEX(AQ$1:AT$201,SMALL(IF(MATCH($AQ$2:$AQ$201&amp;$AT$2:$AT$201,$AQ$2:$AQ$201&amp;$AT$2:$AT$201, )=ROW($AQ$1:$AT$200),ROW($AQ$2:$AT$201),4^8),ROW(AV104)),{1,4})&amp;""),"")</f>
        <v/>
      </c>
      <c r="AW105" s="344" t="str">
        <v/>
      </c>
      <c r="AX105" s="17"/>
      <c r="AY105" s="17" t="str">
        <f t="array" ref="AY105">T(INDEX(AV:AV,MIN(IF(COUNTIF(AY$1:AY104,$AV$2:$AV$201),4^8,ROW($AV$2:$AV$201)))))</f>
        <v/>
      </c>
      <c r="AZ105" s="17" t="str">
        <f t="shared" ref="AZ105:BI105" ca="1" si="225">IFERROR(OFFSET($AW$1,SUMPRODUCT(SMALL(($AV$2:$AV$201=AZ$1)*ROW($AV$2:$AV$201),ROW(100:100)+COUNTA($AV$2:$AV$201)-SUM(1*($AV$2:$AV$201=AZ$1))))-1,),"")</f>
        <v/>
      </c>
      <c r="BA105" s="17" t="str">
        <f t="shared" ca="1" si="225"/>
        <v/>
      </c>
      <c r="BB105" s="17" t="str">
        <f t="shared" ca="1" si="225"/>
        <v/>
      </c>
      <c r="BC105" s="17" t="str">
        <f t="shared" ca="1" si="225"/>
        <v/>
      </c>
      <c r="BD105" s="17" t="str">
        <f t="shared" ca="1" si="225"/>
        <v/>
      </c>
      <c r="BE105" s="17" t="str">
        <f t="shared" ca="1" si="225"/>
        <v/>
      </c>
      <c r="BF105" s="17" t="str">
        <f t="shared" ca="1" si="225"/>
        <v/>
      </c>
      <c r="BG105" s="17" t="str">
        <f t="shared" ca="1" si="225"/>
        <v/>
      </c>
      <c r="BH105" s="17" t="str">
        <f t="shared" ca="1" si="225"/>
        <v/>
      </c>
      <c r="BI105" s="17" t="str">
        <f t="shared" ca="1" si="225"/>
        <v/>
      </c>
      <c r="BJ105" s="17"/>
      <c r="BK105" s="18" t="str">
        <f t="array" ref="BK105">IFERROR(INDEX($E$1:$E$200,SMALL(IF($E$2:$E$201&lt;&gt;"",ROW($E$2:$E$201),9999),ROW($A104)),COLUMN(A:A)),"")</f>
        <v/>
      </c>
      <c r="BL105" s="18" t="str">
        <f t="array" ref="BL105">IFERROR(INDEX($AJ$1:$AJ$200,SMALL(IF($AJ$2:$AJ$201&lt;&gt;"",ROW($AJ$2:$AJ$201),9999),ROW(A104)),COLUMN(A:A)),"")</f>
        <v/>
      </c>
      <c r="BM105" s="18" t="str">
        <f t="array" ref="BM105">T(INDEX($BK:$BK,MIN(IF(COUNTIF(BM$1:BM104,$BK$2:$BK$201),4^8,ROW($BK$2:$BK$201)))))</f>
        <v/>
      </c>
      <c r="BN105" s="18" t="str">
        <f t="array" ref="BN105">T(INDEX($BL:$BL,MIN(IF(COUNTIF(BN$1:BN104,$BL$2:$BL$201),4^8,ROW($BL$2:$BL$201)))))</f>
        <v/>
      </c>
      <c r="BO105" s="18" t="str">
        <f t="array" aca="1" ref="BO105" ca="1">IF(ROW(BO104)&gt;(COUNTA($BM$2:$BN$201)-COUNTIF($BM$2:$BN$201,"")),"",INDIRECT(TEXT(RIGHT(SMALL(IF($BM$2:$BN$501&lt;&gt;"",COLUMN($BM$2:$BN$501)*10001+ROW($BM$2:$BN$501)*100,999999),ROW(BO104)),4),"!R00!C00"),))</f>
        <v/>
      </c>
      <c r="BP105" s="18" t="str">
        <f t="array" aca="1" ref="BP105" ca="1">T(INDEX($BO:$BO,MIN(IF(COUNTIF(BP$1:BP104,$BO$2:$BO$201),4^8,ROW($BO$2:$BO$201)))))</f>
        <v/>
      </c>
    </row>
    <row r="106" spans="1:68">
      <c r="A106" s="344" t="str">
        <f>IF(AND(地價差額試算!A120="",$E106&lt;&gt;""),A105,IF(AND(地價差額試算!A120&lt;&gt;"",$E106&lt;&gt;""),地價差額試算!A120,""))</f>
        <v/>
      </c>
      <c r="B106" s="344" t="str">
        <f>IF(AND(地價差額試算!B120="",$E106&lt;&gt;""),B105,IF(AND(地價差額試算!B120&lt;&gt;"",$E106&lt;&gt;""),地價差額試算!B120,""))</f>
        <v/>
      </c>
      <c r="C106" s="344" t="str">
        <f>IF(AND(地價差額試算!C120="",$E106&lt;&gt;""),C105,IF(AND(地價差額試算!C120&lt;&gt;"",$E106&lt;&gt;""),地價差額試算!C120,""))</f>
        <v/>
      </c>
      <c r="D106" s="344" t="str">
        <f>IF(地價差額試算!D120&lt;&gt;"",地價差額試算!D120,"")</f>
        <v/>
      </c>
      <c r="E106" s="344" t="str">
        <f>IF(地價差額試算!E120&lt;&gt;"",地價差額試算!E120,"")</f>
        <v/>
      </c>
      <c r="F106" s="344" t="str">
        <f>IF(地價差額試算!F120&lt;&gt;"",地價差額試算!F120,"")</f>
        <v/>
      </c>
      <c r="G106" s="344" t="str">
        <f>IF(地價差額試算!G120&lt;&gt;"",地價差額試算!G120,"")</f>
        <v/>
      </c>
      <c r="H106" s="344" t="str">
        <f t="shared" si="142"/>
        <v/>
      </c>
      <c r="I106" s="344" t="str">
        <f t="shared" si="206"/>
        <v/>
      </c>
      <c r="J106" s="344" t="str">
        <f t="shared" si="207"/>
        <v/>
      </c>
      <c r="K106" s="17"/>
      <c r="L106" s="344" t="str">
        <f t="array" ref="L106">IFERROR(INDEX($A$1:$A$200,SMALL(IF($A$2:$A$201&lt;&gt;"",ROW($A$2:$A$201),9999),ROW(L105)),COLUMN(A:A)),"")</f>
        <v/>
      </c>
      <c r="M106" s="344" t="str">
        <f t="array" ref="M106">IFERROR(INDEX($E$1:$E$200,SMALL(IF($E$2:$E$201&lt;&gt;"",ROW($E$2:$E$201),9999),ROW(M105)),COLUMN(A:A)),"")</f>
        <v/>
      </c>
      <c r="N106" s="344" t="str">
        <f t="array" ref="N106">IFERROR(INDEX($F$1:$F$200,SMALL(IF($F$2:$F$201&lt;&gt;"",ROW($F$2:$F$201),9999),ROW(N105)),COLUMN(A:A)),"")</f>
        <v/>
      </c>
      <c r="O106" s="344" t="str">
        <f t="array" ref="O106">IFERROR(INDEX($G$1:$G$200,SMALL(IF($G$2:$G$201&lt;&gt;"",ROW($G$2:$G$201),9999),ROW(O105)),COLUMN(A:A)),"")</f>
        <v/>
      </c>
      <c r="P106" s="17"/>
      <c r="Q106" s="344" t="str">
        <f t="array" ref="Q106:R106">IFERROR((INDEX(L$1:O$201,SMALL(IF(MATCH($L$2:$L$201&amp;$O$2:$O$201,$L$2:$L$201&amp;$O$2:$O$201, )=ROW($L$1:$O$200),ROW($L$2:$O$201),4^8),ROW(A105)),{1,4})&amp;""),"")</f>
        <v/>
      </c>
      <c r="R106" s="344" t="str">
        <v/>
      </c>
      <c r="S106" s="17"/>
      <c r="T106" s="17" t="str">
        <f t="array" ref="T106">T(INDEX(Q:Q,MIN(IF(COUNTIF(T$1:T105,$Q$2:$Q$201),4^8,ROW($Q$2:$Q$201)))))</f>
        <v/>
      </c>
      <c r="U106" s="17" t="str">
        <f t="shared" ref="U106:AD106" ca="1" si="226">IFERROR(OFFSET($R$1,SUMPRODUCT(SMALL(($Q$2:$Q$201=U$1)*ROW($Q$2:$Q$201),ROW(101:101)+COUNTA($Q$2:$Q$201)-SUM(1*($Q$2:$Q$201=U$1))))-1,),"")</f>
        <v/>
      </c>
      <c r="V106" s="17" t="str">
        <f t="shared" ca="1" si="226"/>
        <v/>
      </c>
      <c r="W106" s="17" t="str">
        <f t="shared" ca="1" si="226"/>
        <v/>
      </c>
      <c r="X106" s="17" t="str">
        <f t="shared" ca="1" si="226"/>
        <v/>
      </c>
      <c r="Y106" s="17" t="str">
        <f t="shared" ca="1" si="226"/>
        <v/>
      </c>
      <c r="Z106" s="17" t="str">
        <f t="shared" ca="1" si="226"/>
        <v/>
      </c>
      <c r="AA106" s="17" t="str">
        <f t="shared" ca="1" si="226"/>
        <v/>
      </c>
      <c r="AB106" s="17" t="str">
        <f t="shared" ca="1" si="226"/>
        <v/>
      </c>
      <c r="AC106" s="17" t="str">
        <f t="shared" ca="1" si="226"/>
        <v/>
      </c>
      <c r="AD106" s="17" t="str">
        <f t="shared" ca="1" si="226"/>
        <v/>
      </c>
      <c r="AE106" s="17"/>
      <c r="AF106" s="344" t="str">
        <f>IF(AND(地價差額試算!K120="",$AJ106&lt;&gt;""),AF105,IF(AND(地價差額試算!K120&lt;&gt;"",$AJ106&lt;&gt;""),地價差額試算!K120,""))</f>
        <v/>
      </c>
      <c r="AG106" s="344" t="str">
        <f>IF(AND(地價差額試算!L120="",$AJ106&lt;&gt;""),AG105,IF(AND(地價差額試算!L120&lt;&gt;"",$AJ106&lt;&gt;""),地價差額試算!L120,""))</f>
        <v/>
      </c>
      <c r="AH106" s="344" t="str">
        <f>IF(AND(地價差額試算!M120="",$AJ106&lt;&gt;""),AH105,IF(AND(地價差額試算!M120&lt;&gt;"",$AJ106&lt;&gt;""),地價差額試算!M120,""))</f>
        <v/>
      </c>
      <c r="AI106" s="344" t="str">
        <f>IF(地價差額試算!N120&lt;&gt;"",地價差額試算!N120,"")</f>
        <v/>
      </c>
      <c r="AJ106" s="344" t="str">
        <f>IF(地價差額試算!O120&lt;&gt;"",地價差額試算!O120,"")</f>
        <v/>
      </c>
      <c r="AK106" s="344" t="str">
        <f>IF(地價差額試算!P120&lt;&gt;"",地價差額試算!P120,"")</f>
        <v/>
      </c>
      <c r="AL106" s="344" t="str">
        <f>IF(地價差額試算!Q120&lt;&gt;"",地價差額試算!Q120,"")</f>
        <v/>
      </c>
      <c r="AM106" s="344" t="str">
        <f t="shared" si="144"/>
        <v/>
      </c>
      <c r="AN106" s="344" t="str">
        <f t="shared" si="209"/>
        <v/>
      </c>
      <c r="AO106" s="344" t="str">
        <f t="shared" si="210"/>
        <v/>
      </c>
      <c r="AP106" s="17"/>
      <c r="AQ106" s="344" t="str">
        <f t="array" ref="AQ106">IFERROR(INDEX($AF$1:$AF$200,SMALL(IF($AF$2:$AF$201&lt;&gt;"",ROW($AF$2:$AF$201),9999),ROW(AQ105)),COLUMN(A:A)),"")</f>
        <v/>
      </c>
      <c r="AR106" s="344" t="str">
        <f t="array" ref="AR106">IFERROR(INDEX($AJ$1:$AJ$200,SMALL(IF($AJ$2:$AJ$201&lt;&gt;"",ROW($AJ$2:$AJ$201),9999),ROW(AQ105)),COLUMN(A:A)),"")</f>
        <v/>
      </c>
      <c r="AS106" s="344" t="str">
        <f t="array" ref="AS106">IFERROR(INDEX($AK$1:$AK$200,SMALL(IF($AK$2:$AK$201&lt;&gt;"",ROW($AK$2:$AK$201),9999),ROW(AS105)),COLUMN(A:A)),"")</f>
        <v/>
      </c>
      <c r="AT106" s="344" t="str">
        <f t="array" ref="AT106">IFERROR(INDEX($AL$1:$AL$200,SMALL(IF($AL$2:$AL$201&lt;&gt;"",ROW($AL$2:$AL$201),9999),ROW(AT105)),COLUMN(A:A)),"")</f>
        <v/>
      </c>
      <c r="AU106" s="17"/>
      <c r="AV106" s="344" t="str">
        <f t="array" ref="AV106:AW106">IFERROR((INDEX(AQ$1:AT$201,SMALL(IF(MATCH($AQ$2:$AQ$201&amp;$AT$2:$AT$201,$AQ$2:$AQ$201&amp;$AT$2:$AT$201, )=ROW($AQ$1:$AT$200),ROW($AQ$2:$AT$201),4^8),ROW(AV105)),{1,4})&amp;""),"")</f>
        <v/>
      </c>
      <c r="AW106" s="344" t="str">
        <v/>
      </c>
      <c r="AX106" s="17"/>
      <c r="AY106" s="17" t="str">
        <f t="array" ref="AY106">T(INDEX(AV:AV,MIN(IF(COUNTIF(AY$1:AY105,$AV$2:$AV$201),4^8,ROW($AV$2:$AV$201)))))</f>
        <v/>
      </c>
      <c r="AZ106" s="17" t="str">
        <f t="shared" ref="AZ106:BI106" ca="1" si="227">IFERROR(OFFSET($AW$1,SUMPRODUCT(SMALL(($AV$2:$AV$201=AZ$1)*ROW($AV$2:$AV$201),ROW(101:101)+COUNTA($AV$2:$AV$201)-SUM(1*($AV$2:$AV$201=AZ$1))))-1,),"")</f>
        <v/>
      </c>
      <c r="BA106" s="17" t="str">
        <f t="shared" ca="1" si="227"/>
        <v/>
      </c>
      <c r="BB106" s="17" t="str">
        <f t="shared" ca="1" si="227"/>
        <v/>
      </c>
      <c r="BC106" s="17" t="str">
        <f t="shared" ca="1" si="227"/>
        <v/>
      </c>
      <c r="BD106" s="17" t="str">
        <f t="shared" ca="1" si="227"/>
        <v/>
      </c>
      <c r="BE106" s="17" t="str">
        <f t="shared" ca="1" si="227"/>
        <v/>
      </c>
      <c r="BF106" s="17" t="str">
        <f t="shared" ca="1" si="227"/>
        <v/>
      </c>
      <c r="BG106" s="17" t="str">
        <f t="shared" ca="1" si="227"/>
        <v/>
      </c>
      <c r="BH106" s="17" t="str">
        <f t="shared" ca="1" si="227"/>
        <v/>
      </c>
      <c r="BI106" s="17" t="str">
        <f t="shared" ca="1" si="227"/>
        <v/>
      </c>
      <c r="BJ106" s="17"/>
      <c r="BK106" s="18" t="str">
        <f t="array" ref="BK106">IFERROR(INDEX($E$1:$E$200,SMALL(IF($E$2:$E$201&lt;&gt;"",ROW($E$2:$E$201),9999),ROW($A105)),COLUMN(A:A)),"")</f>
        <v/>
      </c>
      <c r="BL106" s="18" t="str">
        <f t="array" ref="BL106">IFERROR(INDEX($AJ$1:$AJ$200,SMALL(IF($AJ$2:$AJ$201&lt;&gt;"",ROW($AJ$2:$AJ$201),9999),ROW(A105)),COLUMN(A:A)),"")</f>
        <v/>
      </c>
      <c r="BM106" s="18" t="str">
        <f t="array" ref="BM106">T(INDEX($BK:$BK,MIN(IF(COUNTIF(BM$1:BM105,$BK$2:$BK$201),4^8,ROW($BK$2:$BK$201)))))</f>
        <v/>
      </c>
      <c r="BN106" s="18" t="str">
        <f t="array" ref="BN106">T(INDEX($BL:$BL,MIN(IF(COUNTIF(BN$1:BN105,$BL$2:$BL$201),4^8,ROW($BL$2:$BL$201)))))</f>
        <v/>
      </c>
      <c r="BO106" s="18" t="str">
        <f t="array" aca="1" ref="BO106" ca="1">IF(ROW(BO105)&gt;(COUNTA($BM$2:$BN$201)-COUNTIF($BM$2:$BN$201,"")),"",INDIRECT(TEXT(RIGHT(SMALL(IF($BM$2:$BN$501&lt;&gt;"",COLUMN($BM$2:$BN$501)*10001+ROW($BM$2:$BN$501)*100,999999),ROW(BO105)),4),"!R00!C00"),))</f>
        <v/>
      </c>
      <c r="BP106" s="18" t="str">
        <f t="array" aca="1" ref="BP106" ca="1">T(INDEX($BO:$BO,MIN(IF(COUNTIF(BP$1:BP105,$BO$2:$BO$201),4^8,ROW($BO$2:$BO$201)))))</f>
        <v/>
      </c>
    </row>
    <row r="107" spans="1:68">
      <c r="A107" s="344" t="str">
        <f>IF(AND(地價差額試算!A121="",$E107&lt;&gt;""),A106,IF(AND(地價差額試算!A121&lt;&gt;"",$E107&lt;&gt;""),地價差額試算!A121,""))</f>
        <v/>
      </c>
      <c r="B107" s="344" t="str">
        <f>IF(AND(地價差額試算!B121="",$E107&lt;&gt;""),B106,IF(AND(地價差額試算!B121&lt;&gt;"",$E107&lt;&gt;""),地價差額試算!B121,""))</f>
        <v/>
      </c>
      <c r="C107" s="344" t="str">
        <f>IF(AND(地價差額試算!C121="",$E107&lt;&gt;""),C106,IF(AND(地價差額試算!C121&lt;&gt;"",$E107&lt;&gt;""),地價差額試算!C121,""))</f>
        <v/>
      </c>
      <c r="D107" s="344" t="str">
        <f>IF(地價差額試算!D121&lt;&gt;"",地價差額試算!D121,"")</f>
        <v/>
      </c>
      <c r="E107" s="344" t="str">
        <f>IF(地價差額試算!E121&lt;&gt;"",地價差額試算!E121,"")</f>
        <v/>
      </c>
      <c r="F107" s="344" t="str">
        <f>IF(地價差額試算!F121&lt;&gt;"",地價差額試算!F121,"")</f>
        <v/>
      </c>
      <c r="G107" s="344" t="str">
        <f>IF(地價差額試算!G121&lt;&gt;"",地價差額試算!G121,"")</f>
        <v/>
      </c>
      <c r="H107" s="344" t="str">
        <f t="shared" si="142"/>
        <v/>
      </c>
      <c r="I107" s="344" t="str">
        <f t="shared" si="206"/>
        <v/>
      </c>
      <c r="J107" s="344" t="str">
        <f t="shared" si="207"/>
        <v/>
      </c>
      <c r="K107" s="17"/>
      <c r="L107" s="344" t="str">
        <f t="array" ref="L107">IFERROR(INDEX($A$1:$A$200,SMALL(IF($A$2:$A$201&lt;&gt;"",ROW($A$2:$A$201),9999),ROW(L106)),COLUMN(A:A)),"")</f>
        <v/>
      </c>
      <c r="M107" s="344" t="str">
        <f t="array" ref="M107">IFERROR(INDEX($E$1:$E$200,SMALL(IF($E$2:$E$201&lt;&gt;"",ROW($E$2:$E$201),9999),ROW(M106)),COLUMN(A:A)),"")</f>
        <v/>
      </c>
      <c r="N107" s="344" t="str">
        <f t="array" ref="N107">IFERROR(INDEX($F$1:$F$200,SMALL(IF($F$2:$F$201&lt;&gt;"",ROW($F$2:$F$201),9999),ROW(N106)),COLUMN(A:A)),"")</f>
        <v/>
      </c>
      <c r="O107" s="344" t="str">
        <f t="array" ref="O107">IFERROR(INDEX($G$1:$G$200,SMALL(IF($G$2:$G$201&lt;&gt;"",ROW($G$2:$G$201),9999),ROW(O106)),COLUMN(A:A)),"")</f>
        <v/>
      </c>
      <c r="P107" s="17"/>
      <c r="Q107" s="344" t="str">
        <f t="array" ref="Q107:R107">IFERROR((INDEX(L$1:O$201,SMALL(IF(MATCH($L$2:$L$201&amp;$O$2:$O$201,$L$2:$L$201&amp;$O$2:$O$201, )=ROW($L$1:$O$200),ROW($L$2:$O$201),4^8),ROW(A106)),{1,4})&amp;""),"")</f>
        <v/>
      </c>
      <c r="R107" s="344" t="str">
        <v/>
      </c>
      <c r="S107" s="17"/>
      <c r="T107" s="17" t="str">
        <f t="array" ref="T107">T(INDEX(Q:Q,MIN(IF(COUNTIF(T$1:T106,$Q$2:$Q$201),4^8,ROW($Q$2:$Q$201)))))</f>
        <v/>
      </c>
      <c r="U107" s="17" t="str">
        <f t="shared" ref="U107:AD107" ca="1" si="228">IFERROR(OFFSET($R$1,SUMPRODUCT(SMALL(($Q$2:$Q$201=U$1)*ROW($Q$2:$Q$201),ROW(102:102)+COUNTA($Q$2:$Q$201)-SUM(1*($Q$2:$Q$201=U$1))))-1,),"")</f>
        <v/>
      </c>
      <c r="V107" s="17" t="str">
        <f t="shared" ca="1" si="228"/>
        <v/>
      </c>
      <c r="W107" s="17" t="str">
        <f t="shared" ca="1" si="228"/>
        <v/>
      </c>
      <c r="X107" s="17" t="str">
        <f t="shared" ca="1" si="228"/>
        <v/>
      </c>
      <c r="Y107" s="17" t="str">
        <f t="shared" ca="1" si="228"/>
        <v/>
      </c>
      <c r="Z107" s="17" t="str">
        <f t="shared" ca="1" si="228"/>
        <v/>
      </c>
      <c r="AA107" s="17" t="str">
        <f t="shared" ca="1" si="228"/>
        <v/>
      </c>
      <c r="AB107" s="17" t="str">
        <f t="shared" ca="1" si="228"/>
        <v/>
      </c>
      <c r="AC107" s="17" t="str">
        <f t="shared" ca="1" si="228"/>
        <v/>
      </c>
      <c r="AD107" s="17" t="str">
        <f t="shared" ca="1" si="228"/>
        <v/>
      </c>
      <c r="AE107" s="17"/>
      <c r="AF107" s="344" t="str">
        <f>IF(AND(地價差額試算!K121="",$AJ107&lt;&gt;""),AF106,IF(AND(地價差額試算!K121&lt;&gt;"",$AJ107&lt;&gt;""),地價差額試算!K121,""))</f>
        <v/>
      </c>
      <c r="AG107" s="344" t="str">
        <f>IF(AND(地價差額試算!L121="",$AJ107&lt;&gt;""),AG106,IF(AND(地價差額試算!L121&lt;&gt;"",$AJ107&lt;&gt;""),地價差額試算!L121,""))</f>
        <v/>
      </c>
      <c r="AH107" s="344" t="str">
        <f>IF(AND(地價差額試算!M121="",$AJ107&lt;&gt;""),AH106,IF(AND(地價差額試算!M121&lt;&gt;"",$AJ107&lt;&gt;""),地價差額試算!M121,""))</f>
        <v/>
      </c>
      <c r="AI107" s="344" t="str">
        <f>IF(地價差額試算!N121&lt;&gt;"",地價差額試算!N121,"")</f>
        <v/>
      </c>
      <c r="AJ107" s="344" t="str">
        <f>IF(地價差額試算!O121&lt;&gt;"",地價差額試算!O121,"")</f>
        <v/>
      </c>
      <c r="AK107" s="344" t="str">
        <f>IF(地價差額試算!P121&lt;&gt;"",地價差額試算!P121,"")</f>
        <v/>
      </c>
      <c r="AL107" s="344" t="str">
        <f>IF(地價差額試算!Q121&lt;&gt;"",地價差額試算!Q121,"")</f>
        <v/>
      </c>
      <c r="AM107" s="344" t="str">
        <f t="shared" si="144"/>
        <v/>
      </c>
      <c r="AN107" s="344" t="str">
        <f t="shared" si="209"/>
        <v/>
      </c>
      <c r="AO107" s="344" t="str">
        <f t="shared" si="210"/>
        <v/>
      </c>
      <c r="AP107" s="17"/>
      <c r="AQ107" s="344" t="str">
        <f t="array" ref="AQ107">IFERROR(INDEX($AF$1:$AF$200,SMALL(IF($AF$2:$AF$201&lt;&gt;"",ROW($AF$2:$AF$201),9999),ROW(AQ106)),COLUMN(A:A)),"")</f>
        <v/>
      </c>
      <c r="AR107" s="344" t="str">
        <f t="array" ref="AR107">IFERROR(INDEX($AJ$1:$AJ$200,SMALL(IF($AJ$2:$AJ$201&lt;&gt;"",ROW($AJ$2:$AJ$201),9999),ROW(AQ106)),COLUMN(A:A)),"")</f>
        <v/>
      </c>
      <c r="AS107" s="344" t="str">
        <f t="array" ref="AS107">IFERROR(INDEX($AK$1:$AK$200,SMALL(IF($AK$2:$AK$201&lt;&gt;"",ROW($AK$2:$AK$201),9999),ROW(AS106)),COLUMN(A:A)),"")</f>
        <v/>
      </c>
      <c r="AT107" s="344" t="str">
        <f t="array" ref="AT107">IFERROR(INDEX($AL$1:$AL$200,SMALL(IF($AL$2:$AL$201&lt;&gt;"",ROW($AL$2:$AL$201),9999),ROW(AT106)),COLUMN(A:A)),"")</f>
        <v/>
      </c>
      <c r="AU107" s="17"/>
      <c r="AV107" s="344" t="str">
        <f t="array" ref="AV107:AW107">IFERROR((INDEX(AQ$1:AT$201,SMALL(IF(MATCH($AQ$2:$AQ$201&amp;$AT$2:$AT$201,$AQ$2:$AQ$201&amp;$AT$2:$AT$201, )=ROW($AQ$1:$AT$200),ROW($AQ$2:$AT$201),4^8),ROW(AV106)),{1,4})&amp;""),"")</f>
        <v/>
      </c>
      <c r="AW107" s="344" t="str">
        <v/>
      </c>
      <c r="AX107" s="17"/>
      <c r="AY107" s="17" t="str">
        <f t="array" ref="AY107">T(INDEX(AV:AV,MIN(IF(COUNTIF(AY$1:AY106,$AV$2:$AV$201),4^8,ROW($AV$2:$AV$201)))))</f>
        <v/>
      </c>
      <c r="AZ107" s="17" t="str">
        <f t="shared" ref="AZ107:BI107" ca="1" si="229">IFERROR(OFFSET($AW$1,SUMPRODUCT(SMALL(($AV$2:$AV$201=AZ$1)*ROW($AV$2:$AV$201),ROW(102:102)+COUNTA($AV$2:$AV$201)-SUM(1*($AV$2:$AV$201=AZ$1))))-1,),"")</f>
        <v/>
      </c>
      <c r="BA107" s="17" t="str">
        <f t="shared" ca="1" si="229"/>
        <v/>
      </c>
      <c r="BB107" s="17" t="str">
        <f t="shared" ca="1" si="229"/>
        <v/>
      </c>
      <c r="BC107" s="17" t="str">
        <f t="shared" ca="1" si="229"/>
        <v/>
      </c>
      <c r="BD107" s="17" t="str">
        <f t="shared" ca="1" si="229"/>
        <v/>
      </c>
      <c r="BE107" s="17" t="str">
        <f t="shared" ca="1" si="229"/>
        <v/>
      </c>
      <c r="BF107" s="17" t="str">
        <f t="shared" ca="1" si="229"/>
        <v/>
      </c>
      <c r="BG107" s="17" t="str">
        <f t="shared" ca="1" si="229"/>
        <v/>
      </c>
      <c r="BH107" s="17" t="str">
        <f t="shared" ca="1" si="229"/>
        <v/>
      </c>
      <c r="BI107" s="17" t="str">
        <f t="shared" ca="1" si="229"/>
        <v/>
      </c>
      <c r="BJ107" s="17"/>
      <c r="BK107" s="18" t="str">
        <f t="array" ref="BK107">IFERROR(INDEX($E$1:$E$200,SMALL(IF($E$2:$E$201&lt;&gt;"",ROW($E$2:$E$201),9999),ROW($A106)),COLUMN(A:A)),"")</f>
        <v/>
      </c>
      <c r="BL107" s="18" t="str">
        <f t="array" ref="BL107">IFERROR(INDEX($AJ$1:$AJ$200,SMALL(IF($AJ$2:$AJ$201&lt;&gt;"",ROW($AJ$2:$AJ$201),9999),ROW(A106)),COLUMN(A:A)),"")</f>
        <v/>
      </c>
      <c r="BM107" s="18" t="str">
        <f t="array" ref="BM107">T(INDEX($BK:$BK,MIN(IF(COUNTIF(BM$1:BM106,$BK$2:$BK$201),4^8,ROW($BK$2:$BK$201)))))</f>
        <v/>
      </c>
      <c r="BN107" s="18" t="str">
        <f t="array" ref="BN107">T(INDEX($BL:$BL,MIN(IF(COUNTIF(BN$1:BN106,$BL$2:$BL$201),4^8,ROW($BL$2:$BL$201)))))</f>
        <v/>
      </c>
      <c r="BO107" s="18" t="str">
        <f t="array" aca="1" ref="BO107" ca="1">IF(ROW(BO106)&gt;(COUNTA($BM$2:$BN$201)-COUNTIF($BM$2:$BN$201,"")),"",INDIRECT(TEXT(RIGHT(SMALL(IF($BM$2:$BN$501&lt;&gt;"",COLUMN($BM$2:$BN$501)*10001+ROW($BM$2:$BN$501)*100,999999),ROW(BO106)),4),"!R00!C00"),))</f>
        <v/>
      </c>
      <c r="BP107" s="18" t="str">
        <f t="array" aca="1" ref="BP107" ca="1">T(INDEX($BO:$BO,MIN(IF(COUNTIF(BP$1:BP106,$BO$2:$BO$201),4^8,ROW($BO$2:$BO$201)))))</f>
        <v/>
      </c>
    </row>
    <row r="108" spans="1:68">
      <c r="A108" s="344" t="str">
        <f>IF(AND(地價差額試算!A122="",$E108&lt;&gt;""),A107,IF(AND(地價差額試算!A122&lt;&gt;"",$E108&lt;&gt;""),地價差額試算!A122,""))</f>
        <v/>
      </c>
      <c r="B108" s="344" t="str">
        <f>IF(AND(地價差額試算!B122="",$E108&lt;&gt;""),B107,IF(AND(地價差額試算!B122&lt;&gt;"",$E108&lt;&gt;""),地價差額試算!B122,""))</f>
        <v/>
      </c>
      <c r="C108" s="344" t="str">
        <f>IF(AND(地價差額試算!C122="",$E108&lt;&gt;""),C107,IF(AND(地價差額試算!C122&lt;&gt;"",$E108&lt;&gt;""),地價差額試算!C122,""))</f>
        <v/>
      </c>
      <c r="D108" s="344" t="str">
        <f>IF(地價差額試算!D122&lt;&gt;"",地價差額試算!D122,"")</f>
        <v/>
      </c>
      <c r="E108" s="344" t="str">
        <f>IF(地價差額試算!E122&lt;&gt;"",地價差額試算!E122,"")</f>
        <v/>
      </c>
      <c r="F108" s="344" t="str">
        <f>IF(地價差額試算!F122&lt;&gt;"",地價差額試算!F122,"")</f>
        <v/>
      </c>
      <c r="G108" s="344" t="str">
        <f>IF(地價差額試算!G122&lt;&gt;"",地價差額試算!G122,"")</f>
        <v/>
      </c>
      <c r="H108" s="344" t="str">
        <f t="shared" si="142"/>
        <v/>
      </c>
      <c r="I108" s="344" t="str">
        <f t="shared" si="206"/>
        <v/>
      </c>
      <c r="J108" s="344" t="str">
        <f t="shared" si="207"/>
        <v/>
      </c>
      <c r="K108" s="17"/>
      <c r="L108" s="344" t="str">
        <f t="array" ref="L108">IFERROR(INDEX($A$1:$A$200,SMALL(IF($A$2:$A$201&lt;&gt;"",ROW($A$2:$A$201),9999),ROW(L107)),COLUMN(A:A)),"")</f>
        <v/>
      </c>
      <c r="M108" s="344" t="str">
        <f t="array" ref="M108">IFERROR(INDEX($E$1:$E$200,SMALL(IF($E$2:$E$201&lt;&gt;"",ROW($E$2:$E$201),9999),ROW(M107)),COLUMN(A:A)),"")</f>
        <v/>
      </c>
      <c r="N108" s="344" t="str">
        <f t="array" ref="N108">IFERROR(INDEX($F$1:$F$200,SMALL(IF($F$2:$F$201&lt;&gt;"",ROW($F$2:$F$201),9999),ROW(N107)),COLUMN(A:A)),"")</f>
        <v/>
      </c>
      <c r="O108" s="344" t="str">
        <f t="array" ref="O108">IFERROR(INDEX($G$1:$G$200,SMALL(IF($G$2:$G$201&lt;&gt;"",ROW($G$2:$G$201),9999),ROW(O107)),COLUMN(A:A)),"")</f>
        <v/>
      </c>
      <c r="P108" s="17"/>
      <c r="Q108" s="344" t="str">
        <f t="array" ref="Q108:R108">IFERROR((INDEX(L$1:O$201,SMALL(IF(MATCH($L$2:$L$201&amp;$O$2:$O$201,$L$2:$L$201&amp;$O$2:$O$201, )=ROW($L$1:$O$200),ROW($L$2:$O$201),4^8),ROW(A107)),{1,4})&amp;""),"")</f>
        <v/>
      </c>
      <c r="R108" s="344" t="str">
        <v/>
      </c>
      <c r="S108" s="17"/>
      <c r="T108" s="17" t="str">
        <f t="array" ref="T108">T(INDEX(Q:Q,MIN(IF(COUNTIF(T$1:T107,$Q$2:$Q$201),4^8,ROW($Q$2:$Q$201)))))</f>
        <v/>
      </c>
      <c r="U108" s="17" t="str">
        <f t="shared" ref="U108:AD108" ca="1" si="230">IFERROR(OFFSET($R$1,SUMPRODUCT(SMALL(($Q$2:$Q$201=U$1)*ROW($Q$2:$Q$201),ROW(103:103)+COUNTA($Q$2:$Q$201)-SUM(1*($Q$2:$Q$201=U$1))))-1,),"")</f>
        <v/>
      </c>
      <c r="V108" s="17" t="str">
        <f t="shared" ca="1" si="230"/>
        <v/>
      </c>
      <c r="W108" s="17" t="str">
        <f t="shared" ca="1" si="230"/>
        <v/>
      </c>
      <c r="X108" s="17" t="str">
        <f t="shared" ca="1" si="230"/>
        <v/>
      </c>
      <c r="Y108" s="17" t="str">
        <f t="shared" ca="1" si="230"/>
        <v/>
      </c>
      <c r="Z108" s="17" t="str">
        <f t="shared" ca="1" si="230"/>
        <v/>
      </c>
      <c r="AA108" s="17" t="str">
        <f t="shared" ca="1" si="230"/>
        <v/>
      </c>
      <c r="AB108" s="17" t="str">
        <f t="shared" ca="1" si="230"/>
        <v/>
      </c>
      <c r="AC108" s="17" t="str">
        <f t="shared" ca="1" si="230"/>
        <v/>
      </c>
      <c r="AD108" s="17" t="str">
        <f t="shared" ca="1" si="230"/>
        <v/>
      </c>
      <c r="AE108" s="17"/>
      <c r="AF108" s="344" t="str">
        <f>IF(AND(地價差額試算!K122="",$AJ108&lt;&gt;""),AF107,IF(AND(地價差額試算!K122&lt;&gt;"",$AJ108&lt;&gt;""),地價差額試算!K122,""))</f>
        <v/>
      </c>
      <c r="AG108" s="344" t="str">
        <f>IF(AND(地價差額試算!L122="",$AJ108&lt;&gt;""),AG107,IF(AND(地價差額試算!L122&lt;&gt;"",$AJ108&lt;&gt;""),地價差額試算!L122,""))</f>
        <v/>
      </c>
      <c r="AH108" s="344" t="str">
        <f>IF(AND(地價差額試算!M122="",$AJ108&lt;&gt;""),AH107,IF(AND(地價差額試算!M122&lt;&gt;"",$AJ108&lt;&gt;""),地價差額試算!M122,""))</f>
        <v/>
      </c>
      <c r="AI108" s="344" t="str">
        <f>IF(地價差額試算!N122&lt;&gt;"",地價差額試算!N122,"")</f>
        <v/>
      </c>
      <c r="AJ108" s="344" t="str">
        <f>IF(地價差額試算!O122&lt;&gt;"",地價差額試算!O122,"")</f>
        <v/>
      </c>
      <c r="AK108" s="344" t="str">
        <f>IF(地價差額試算!P122&lt;&gt;"",地價差額試算!P122,"")</f>
        <v/>
      </c>
      <c r="AL108" s="344" t="str">
        <f>IF(地價差額試算!Q122&lt;&gt;"",地價差額試算!Q122,"")</f>
        <v/>
      </c>
      <c r="AM108" s="344" t="str">
        <f t="shared" si="144"/>
        <v/>
      </c>
      <c r="AN108" s="344" t="str">
        <f t="shared" si="209"/>
        <v/>
      </c>
      <c r="AO108" s="344" t="str">
        <f t="shared" si="210"/>
        <v/>
      </c>
      <c r="AP108" s="17"/>
      <c r="AQ108" s="344" t="str">
        <f t="array" ref="AQ108">IFERROR(INDEX($AF$1:$AF$200,SMALL(IF($AF$2:$AF$201&lt;&gt;"",ROW($AF$2:$AF$201),9999),ROW(AQ107)),COLUMN(A:A)),"")</f>
        <v/>
      </c>
      <c r="AR108" s="344" t="str">
        <f t="array" ref="AR108">IFERROR(INDEX($AJ$1:$AJ$200,SMALL(IF($AJ$2:$AJ$201&lt;&gt;"",ROW($AJ$2:$AJ$201),9999),ROW(AQ107)),COLUMN(A:A)),"")</f>
        <v/>
      </c>
      <c r="AS108" s="344" t="str">
        <f t="array" ref="AS108">IFERROR(INDEX($AK$1:$AK$200,SMALL(IF($AK$2:$AK$201&lt;&gt;"",ROW($AK$2:$AK$201),9999),ROW(AS107)),COLUMN(A:A)),"")</f>
        <v/>
      </c>
      <c r="AT108" s="344" t="str">
        <f t="array" ref="AT108">IFERROR(INDEX($AL$1:$AL$200,SMALL(IF($AL$2:$AL$201&lt;&gt;"",ROW($AL$2:$AL$201),9999),ROW(AT107)),COLUMN(A:A)),"")</f>
        <v/>
      </c>
      <c r="AU108" s="17"/>
      <c r="AV108" s="344" t="str">
        <f t="array" ref="AV108:AW108">IFERROR((INDEX(AQ$1:AT$201,SMALL(IF(MATCH($AQ$2:$AQ$201&amp;$AT$2:$AT$201,$AQ$2:$AQ$201&amp;$AT$2:$AT$201, )=ROW($AQ$1:$AT$200),ROW($AQ$2:$AT$201),4^8),ROW(AV107)),{1,4})&amp;""),"")</f>
        <v/>
      </c>
      <c r="AW108" s="344" t="str">
        <v/>
      </c>
      <c r="AX108" s="17"/>
      <c r="AY108" s="17" t="str">
        <f t="array" ref="AY108">T(INDEX(AV:AV,MIN(IF(COUNTIF(AY$1:AY107,$AV$2:$AV$201),4^8,ROW($AV$2:$AV$201)))))</f>
        <v/>
      </c>
      <c r="AZ108" s="17" t="str">
        <f t="shared" ref="AZ108:BI108" ca="1" si="231">IFERROR(OFFSET($AW$1,SUMPRODUCT(SMALL(($AV$2:$AV$201=AZ$1)*ROW($AV$2:$AV$201),ROW(103:103)+COUNTA($AV$2:$AV$201)-SUM(1*($AV$2:$AV$201=AZ$1))))-1,),"")</f>
        <v/>
      </c>
      <c r="BA108" s="17" t="str">
        <f t="shared" ca="1" si="231"/>
        <v/>
      </c>
      <c r="BB108" s="17" t="str">
        <f t="shared" ca="1" si="231"/>
        <v/>
      </c>
      <c r="BC108" s="17" t="str">
        <f t="shared" ca="1" si="231"/>
        <v/>
      </c>
      <c r="BD108" s="17" t="str">
        <f t="shared" ca="1" si="231"/>
        <v/>
      </c>
      <c r="BE108" s="17" t="str">
        <f t="shared" ca="1" si="231"/>
        <v/>
      </c>
      <c r="BF108" s="17" t="str">
        <f t="shared" ca="1" si="231"/>
        <v/>
      </c>
      <c r="BG108" s="17" t="str">
        <f t="shared" ca="1" si="231"/>
        <v/>
      </c>
      <c r="BH108" s="17" t="str">
        <f t="shared" ca="1" si="231"/>
        <v/>
      </c>
      <c r="BI108" s="17" t="str">
        <f t="shared" ca="1" si="231"/>
        <v/>
      </c>
      <c r="BJ108" s="17"/>
      <c r="BK108" s="18" t="str">
        <f t="array" ref="BK108">IFERROR(INDEX($E$1:$E$200,SMALL(IF($E$2:$E$201&lt;&gt;"",ROW($E$2:$E$201),9999),ROW($A107)),COLUMN(A:A)),"")</f>
        <v/>
      </c>
      <c r="BL108" s="18" t="str">
        <f t="array" ref="BL108">IFERROR(INDEX($AJ$1:$AJ$200,SMALL(IF($AJ$2:$AJ$201&lt;&gt;"",ROW($AJ$2:$AJ$201),9999),ROW(A107)),COLUMN(A:A)),"")</f>
        <v/>
      </c>
      <c r="BM108" s="18" t="str">
        <f t="array" ref="BM108">T(INDEX($BK:$BK,MIN(IF(COUNTIF(BM$1:BM107,$BK$2:$BK$201),4^8,ROW($BK$2:$BK$201)))))</f>
        <v/>
      </c>
      <c r="BN108" s="18" t="str">
        <f t="array" ref="BN108">T(INDEX($BL:$BL,MIN(IF(COUNTIF(BN$1:BN107,$BL$2:$BL$201),4^8,ROW($BL$2:$BL$201)))))</f>
        <v/>
      </c>
      <c r="BO108" s="18" t="str">
        <f t="array" aca="1" ref="BO108" ca="1">IF(ROW(BO107)&gt;(COUNTA($BM$2:$BN$201)-COUNTIF($BM$2:$BN$201,"")),"",INDIRECT(TEXT(RIGHT(SMALL(IF($BM$2:$BN$501&lt;&gt;"",COLUMN($BM$2:$BN$501)*10001+ROW($BM$2:$BN$501)*100,999999),ROW(BO107)),4),"!R00!C00"),))</f>
        <v/>
      </c>
      <c r="BP108" s="18" t="str">
        <f t="array" aca="1" ref="BP108" ca="1">T(INDEX($BO:$BO,MIN(IF(COUNTIF(BP$1:BP107,$BO$2:$BO$201),4^8,ROW($BO$2:$BO$201)))))</f>
        <v/>
      </c>
    </row>
    <row r="109" spans="1:68">
      <c r="A109" s="344" t="str">
        <f>IF(AND(地價差額試算!A123="",$E109&lt;&gt;""),A108,IF(AND(地價差額試算!A123&lt;&gt;"",$E109&lt;&gt;""),地價差額試算!A123,""))</f>
        <v/>
      </c>
      <c r="B109" s="344" t="str">
        <f>IF(AND(地價差額試算!B123="",$E109&lt;&gt;""),B108,IF(AND(地價差額試算!B123&lt;&gt;"",$E109&lt;&gt;""),地價差額試算!B123,""))</f>
        <v/>
      </c>
      <c r="C109" s="344" t="str">
        <f>IF(AND(地價差額試算!C123="",$E109&lt;&gt;""),C108,IF(AND(地價差額試算!C123&lt;&gt;"",$E109&lt;&gt;""),地價差額試算!C123,""))</f>
        <v/>
      </c>
      <c r="D109" s="344" t="str">
        <f>IF(地價差額試算!D123&lt;&gt;"",地價差額試算!D123,"")</f>
        <v/>
      </c>
      <c r="E109" s="344" t="str">
        <f>IF(地價差額試算!E123&lt;&gt;"",地價差額試算!E123,"")</f>
        <v/>
      </c>
      <c r="F109" s="344" t="str">
        <f>IF(地價差額試算!F123&lt;&gt;"",地價差額試算!F123,"")</f>
        <v/>
      </c>
      <c r="G109" s="344" t="str">
        <f>IF(地價差額試算!G123&lt;&gt;"",地價差額試算!G123,"")</f>
        <v/>
      </c>
      <c r="H109" s="344" t="str">
        <f t="shared" si="142"/>
        <v/>
      </c>
      <c r="I109" s="344" t="str">
        <f t="shared" si="206"/>
        <v/>
      </c>
      <c r="J109" s="344" t="str">
        <f t="shared" si="207"/>
        <v/>
      </c>
      <c r="K109" s="17"/>
      <c r="L109" s="344" t="str">
        <f t="array" ref="L109">IFERROR(INDEX($A$1:$A$200,SMALL(IF($A$2:$A$201&lt;&gt;"",ROW($A$2:$A$201),9999),ROW(L108)),COLUMN(A:A)),"")</f>
        <v/>
      </c>
      <c r="M109" s="344" t="str">
        <f t="array" ref="M109">IFERROR(INDEX($E$1:$E$200,SMALL(IF($E$2:$E$201&lt;&gt;"",ROW($E$2:$E$201),9999),ROW(M108)),COLUMN(A:A)),"")</f>
        <v/>
      </c>
      <c r="N109" s="344" t="str">
        <f t="array" ref="N109">IFERROR(INDEX($F$1:$F$200,SMALL(IF($F$2:$F$201&lt;&gt;"",ROW($F$2:$F$201),9999),ROW(N108)),COLUMN(A:A)),"")</f>
        <v/>
      </c>
      <c r="O109" s="344" t="str">
        <f t="array" ref="O109">IFERROR(INDEX($G$1:$G$200,SMALL(IF($G$2:$G$201&lt;&gt;"",ROW($G$2:$G$201),9999),ROW(O108)),COLUMN(A:A)),"")</f>
        <v/>
      </c>
      <c r="P109" s="17"/>
      <c r="Q109" s="344" t="str">
        <f t="array" ref="Q109:R109">IFERROR((INDEX(L$1:O$201,SMALL(IF(MATCH($L$2:$L$201&amp;$O$2:$O$201,$L$2:$L$201&amp;$O$2:$O$201, )=ROW($L$1:$O$200),ROW($L$2:$O$201),4^8),ROW(A108)),{1,4})&amp;""),"")</f>
        <v/>
      </c>
      <c r="R109" s="344" t="str">
        <v/>
      </c>
      <c r="S109" s="17"/>
      <c r="T109" s="17" t="str">
        <f t="array" ref="T109">T(INDEX(Q:Q,MIN(IF(COUNTIF(T$1:T108,$Q$2:$Q$201),4^8,ROW($Q$2:$Q$201)))))</f>
        <v/>
      </c>
      <c r="U109" s="17" t="str">
        <f t="shared" ref="U109:AD109" ca="1" si="232">IFERROR(OFFSET($R$1,SUMPRODUCT(SMALL(($Q$2:$Q$201=U$1)*ROW($Q$2:$Q$201),ROW(104:104)+COUNTA($Q$2:$Q$201)-SUM(1*($Q$2:$Q$201=U$1))))-1,),"")</f>
        <v/>
      </c>
      <c r="V109" s="17" t="str">
        <f t="shared" ca="1" si="232"/>
        <v/>
      </c>
      <c r="W109" s="17" t="str">
        <f t="shared" ca="1" si="232"/>
        <v/>
      </c>
      <c r="X109" s="17" t="str">
        <f t="shared" ca="1" si="232"/>
        <v/>
      </c>
      <c r="Y109" s="17" t="str">
        <f t="shared" ca="1" si="232"/>
        <v/>
      </c>
      <c r="Z109" s="17" t="str">
        <f t="shared" ca="1" si="232"/>
        <v/>
      </c>
      <c r="AA109" s="17" t="str">
        <f t="shared" ca="1" si="232"/>
        <v/>
      </c>
      <c r="AB109" s="17" t="str">
        <f t="shared" ca="1" si="232"/>
        <v/>
      </c>
      <c r="AC109" s="17" t="str">
        <f t="shared" ca="1" si="232"/>
        <v/>
      </c>
      <c r="AD109" s="17" t="str">
        <f t="shared" ca="1" si="232"/>
        <v/>
      </c>
      <c r="AE109" s="17"/>
      <c r="AF109" s="344" t="str">
        <f>IF(AND(地價差額試算!K123="",$AJ109&lt;&gt;""),AF108,IF(AND(地價差額試算!K123&lt;&gt;"",$AJ109&lt;&gt;""),地價差額試算!K123,""))</f>
        <v/>
      </c>
      <c r="AG109" s="344" t="str">
        <f>IF(AND(地價差額試算!L123="",$AJ109&lt;&gt;""),AG108,IF(AND(地價差額試算!L123&lt;&gt;"",$AJ109&lt;&gt;""),地價差額試算!L123,""))</f>
        <v/>
      </c>
      <c r="AH109" s="344" t="str">
        <f>IF(AND(地價差額試算!M123="",$AJ109&lt;&gt;""),AH108,IF(AND(地價差額試算!M123&lt;&gt;"",$AJ109&lt;&gt;""),地價差額試算!M123,""))</f>
        <v/>
      </c>
      <c r="AI109" s="344" t="str">
        <f>IF(地價差額試算!N123&lt;&gt;"",地價差額試算!N123,"")</f>
        <v/>
      </c>
      <c r="AJ109" s="344" t="str">
        <f>IF(地價差額試算!O123&lt;&gt;"",地價差額試算!O123,"")</f>
        <v/>
      </c>
      <c r="AK109" s="344" t="str">
        <f>IF(地價差額試算!P123&lt;&gt;"",地價差額試算!P123,"")</f>
        <v/>
      </c>
      <c r="AL109" s="344" t="str">
        <f>IF(地價差額試算!Q123&lt;&gt;"",地價差額試算!Q123,"")</f>
        <v/>
      </c>
      <c r="AM109" s="344" t="str">
        <f t="shared" si="144"/>
        <v/>
      </c>
      <c r="AN109" s="344" t="str">
        <f t="shared" si="209"/>
        <v/>
      </c>
      <c r="AO109" s="344" t="str">
        <f t="shared" si="210"/>
        <v/>
      </c>
      <c r="AP109" s="17"/>
      <c r="AQ109" s="344" t="str">
        <f t="array" ref="AQ109">IFERROR(INDEX($AF$1:$AF$200,SMALL(IF($AF$2:$AF$201&lt;&gt;"",ROW($AF$2:$AF$201),9999),ROW(AQ108)),COLUMN(A:A)),"")</f>
        <v/>
      </c>
      <c r="AR109" s="344" t="str">
        <f t="array" ref="AR109">IFERROR(INDEX($AJ$1:$AJ$200,SMALL(IF($AJ$2:$AJ$201&lt;&gt;"",ROW($AJ$2:$AJ$201),9999),ROW(AQ108)),COLUMN(A:A)),"")</f>
        <v/>
      </c>
      <c r="AS109" s="344" t="str">
        <f t="array" ref="AS109">IFERROR(INDEX($AK$1:$AK$200,SMALL(IF($AK$2:$AK$201&lt;&gt;"",ROW($AK$2:$AK$201),9999),ROW(AS108)),COLUMN(A:A)),"")</f>
        <v/>
      </c>
      <c r="AT109" s="344" t="str">
        <f t="array" ref="AT109">IFERROR(INDEX($AL$1:$AL$200,SMALL(IF($AL$2:$AL$201&lt;&gt;"",ROW($AL$2:$AL$201),9999),ROW(AT108)),COLUMN(A:A)),"")</f>
        <v/>
      </c>
      <c r="AU109" s="17"/>
      <c r="AV109" s="344" t="str">
        <f t="array" ref="AV109:AW109">IFERROR((INDEX(AQ$1:AT$201,SMALL(IF(MATCH($AQ$2:$AQ$201&amp;$AT$2:$AT$201,$AQ$2:$AQ$201&amp;$AT$2:$AT$201, )=ROW($AQ$1:$AT$200),ROW($AQ$2:$AT$201),4^8),ROW(AV108)),{1,4})&amp;""),"")</f>
        <v/>
      </c>
      <c r="AW109" s="344" t="str">
        <v/>
      </c>
      <c r="AX109" s="17"/>
      <c r="AY109" s="17" t="str">
        <f t="array" ref="AY109">T(INDEX(AV:AV,MIN(IF(COUNTIF(AY$1:AY108,$AV$2:$AV$201),4^8,ROW($AV$2:$AV$201)))))</f>
        <v/>
      </c>
      <c r="AZ109" s="17" t="str">
        <f t="shared" ref="AZ109:BI109" ca="1" si="233">IFERROR(OFFSET($AW$1,SUMPRODUCT(SMALL(($AV$2:$AV$201=AZ$1)*ROW($AV$2:$AV$201),ROW(104:104)+COUNTA($AV$2:$AV$201)-SUM(1*($AV$2:$AV$201=AZ$1))))-1,),"")</f>
        <v/>
      </c>
      <c r="BA109" s="17" t="str">
        <f t="shared" ca="1" si="233"/>
        <v/>
      </c>
      <c r="BB109" s="17" t="str">
        <f t="shared" ca="1" si="233"/>
        <v/>
      </c>
      <c r="BC109" s="17" t="str">
        <f t="shared" ca="1" si="233"/>
        <v/>
      </c>
      <c r="BD109" s="17" t="str">
        <f t="shared" ca="1" si="233"/>
        <v/>
      </c>
      <c r="BE109" s="17" t="str">
        <f t="shared" ca="1" si="233"/>
        <v/>
      </c>
      <c r="BF109" s="17" t="str">
        <f t="shared" ca="1" si="233"/>
        <v/>
      </c>
      <c r="BG109" s="17" t="str">
        <f t="shared" ca="1" si="233"/>
        <v/>
      </c>
      <c r="BH109" s="17" t="str">
        <f t="shared" ca="1" si="233"/>
        <v/>
      </c>
      <c r="BI109" s="17" t="str">
        <f t="shared" ca="1" si="233"/>
        <v/>
      </c>
      <c r="BJ109" s="17"/>
      <c r="BK109" s="18" t="str">
        <f t="array" ref="BK109">IFERROR(INDEX($E$1:$E$200,SMALL(IF($E$2:$E$201&lt;&gt;"",ROW($E$2:$E$201),9999),ROW($A108)),COLUMN(A:A)),"")</f>
        <v/>
      </c>
      <c r="BL109" s="18" t="str">
        <f t="array" ref="BL109">IFERROR(INDEX($AJ$1:$AJ$200,SMALL(IF($AJ$2:$AJ$201&lt;&gt;"",ROW($AJ$2:$AJ$201),9999),ROW(A108)),COLUMN(A:A)),"")</f>
        <v/>
      </c>
      <c r="BM109" s="18" t="str">
        <f t="array" ref="BM109">T(INDEX($BK:$BK,MIN(IF(COUNTIF(BM$1:BM108,$BK$2:$BK$201),4^8,ROW($BK$2:$BK$201)))))</f>
        <v/>
      </c>
      <c r="BN109" s="18" t="str">
        <f t="array" ref="BN109">T(INDEX($BL:$BL,MIN(IF(COUNTIF(BN$1:BN108,$BL$2:$BL$201),4^8,ROW($BL$2:$BL$201)))))</f>
        <v/>
      </c>
      <c r="BO109" s="18" t="str">
        <f t="array" aca="1" ref="BO109" ca="1">IF(ROW(BO108)&gt;(COUNTA($BM$2:$BN$201)-COUNTIF($BM$2:$BN$201,"")),"",INDIRECT(TEXT(RIGHT(SMALL(IF($BM$2:$BN$501&lt;&gt;"",COLUMN($BM$2:$BN$501)*10001+ROW($BM$2:$BN$501)*100,999999),ROW(BO108)),4),"!R00!C00"),))</f>
        <v/>
      </c>
      <c r="BP109" s="18" t="str">
        <f t="array" aca="1" ref="BP109" ca="1">T(INDEX($BO:$BO,MIN(IF(COUNTIF(BP$1:BP108,$BO$2:$BO$201),4^8,ROW($BO$2:$BO$201)))))</f>
        <v/>
      </c>
    </row>
    <row r="110" spans="1:68">
      <c r="A110" s="344" t="str">
        <f>IF(AND(地價差額試算!A124="",$E110&lt;&gt;""),A109,IF(AND(地價差額試算!A124&lt;&gt;"",$E110&lt;&gt;""),地價差額試算!A124,""))</f>
        <v/>
      </c>
      <c r="B110" s="344" t="str">
        <f>IF(AND(地價差額試算!B124="",$E110&lt;&gt;""),B109,IF(AND(地價差額試算!B124&lt;&gt;"",$E110&lt;&gt;""),地價差額試算!B124,""))</f>
        <v/>
      </c>
      <c r="C110" s="344" t="str">
        <f>IF(AND(地價差額試算!C124="",$E110&lt;&gt;""),C109,IF(AND(地價差額試算!C124&lt;&gt;"",$E110&lt;&gt;""),地價差額試算!C124,""))</f>
        <v/>
      </c>
      <c r="D110" s="344" t="str">
        <f>IF(地價差額試算!D124&lt;&gt;"",地價差額試算!D124,"")</f>
        <v/>
      </c>
      <c r="E110" s="344" t="str">
        <f>IF(地價差額試算!E124&lt;&gt;"",地價差額試算!E124,"")</f>
        <v/>
      </c>
      <c r="F110" s="344" t="str">
        <f>IF(地價差額試算!F124&lt;&gt;"",地價差額試算!F124,"")</f>
        <v/>
      </c>
      <c r="G110" s="344" t="str">
        <f>IF(地價差額試算!G124&lt;&gt;"",地價差額試算!G124,"")</f>
        <v/>
      </c>
      <c r="H110" s="344" t="str">
        <f t="shared" si="142"/>
        <v/>
      </c>
      <c r="I110" s="344" t="str">
        <f t="shared" si="206"/>
        <v/>
      </c>
      <c r="J110" s="344" t="str">
        <f t="shared" si="207"/>
        <v/>
      </c>
      <c r="K110" s="17"/>
      <c r="L110" s="344" t="str">
        <f t="array" ref="L110">IFERROR(INDEX($A$1:$A$200,SMALL(IF($A$2:$A$201&lt;&gt;"",ROW($A$2:$A$201),9999),ROW(L109)),COLUMN(A:A)),"")</f>
        <v/>
      </c>
      <c r="M110" s="344" t="str">
        <f t="array" ref="M110">IFERROR(INDEX($E$1:$E$200,SMALL(IF($E$2:$E$201&lt;&gt;"",ROW($E$2:$E$201),9999),ROW(M109)),COLUMN(A:A)),"")</f>
        <v/>
      </c>
      <c r="N110" s="344" t="str">
        <f t="array" ref="N110">IFERROR(INDEX($F$1:$F$200,SMALL(IF($F$2:$F$201&lt;&gt;"",ROW($F$2:$F$201),9999),ROW(N109)),COLUMN(A:A)),"")</f>
        <v/>
      </c>
      <c r="O110" s="344" t="str">
        <f t="array" ref="O110">IFERROR(INDEX($G$1:$G$200,SMALL(IF($G$2:$G$201&lt;&gt;"",ROW($G$2:$G$201),9999),ROW(O109)),COLUMN(A:A)),"")</f>
        <v/>
      </c>
      <c r="P110" s="17"/>
      <c r="Q110" s="344" t="str">
        <f t="array" ref="Q110:R110">IFERROR((INDEX(L$1:O$201,SMALL(IF(MATCH($L$2:$L$201&amp;$O$2:$O$201,$L$2:$L$201&amp;$O$2:$O$201, )=ROW($L$1:$O$200),ROW($L$2:$O$201),4^8),ROW(A109)),{1,4})&amp;""),"")</f>
        <v/>
      </c>
      <c r="R110" s="344" t="str">
        <v/>
      </c>
      <c r="S110" s="17"/>
      <c r="T110" s="17" t="str">
        <f t="array" ref="T110">T(INDEX(Q:Q,MIN(IF(COUNTIF(T$1:T109,$Q$2:$Q$201),4^8,ROW($Q$2:$Q$201)))))</f>
        <v/>
      </c>
      <c r="U110" s="17" t="str">
        <f t="shared" ref="U110:AD110" ca="1" si="234">IFERROR(OFFSET($R$1,SUMPRODUCT(SMALL(($Q$2:$Q$201=U$1)*ROW($Q$2:$Q$201),ROW(105:105)+COUNTA($Q$2:$Q$201)-SUM(1*($Q$2:$Q$201=U$1))))-1,),"")</f>
        <v/>
      </c>
      <c r="V110" s="17" t="str">
        <f t="shared" ca="1" si="234"/>
        <v/>
      </c>
      <c r="W110" s="17" t="str">
        <f t="shared" ca="1" si="234"/>
        <v/>
      </c>
      <c r="X110" s="17" t="str">
        <f t="shared" ca="1" si="234"/>
        <v/>
      </c>
      <c r="Y110" s="17" t="str">
        <f t="shared" ca="1" si="234"/>
        <v/>
      </c>
      <c r="Z110" s="17" t="str">
        <f t="shared" ca="1" si="234"/>
        <v/>
      </c>
      <c r="AA110" s="17" t="str">
        <f t="shared" ca="1" si="234"/>
        <v/>
      </c>
      <c r="AB110" s="17" t="str">
        <f t="shared" ca="1" si="234"/>
        <v/>
      </c>
      <c r="AC110" s="17" t="str">
        <f t="shared" ca="1" si="234"/>
        <v/>
      </c>
      <c r="AD110" s="17" t="str">
        <f t="shared" ca="1" si="234"/>
        <v/>
      </c>
      <c r="AE110" s="17"/>
      <c r="AF110" s="344" t="str">
        <f>IF(AND(地價差額試算!K124="",$AJ110&lt;&gt;""),AF109,IF(AND(地價差額試算!K124&lt;&gt;"",$AJ110&lt;&gt;""),地價差額試算!K124,""))</f>
        <v/>
      </c>
      <c r="AG110" s="344" t="str">
        <f>IF(AND(地價差額試算!L124="",$AJ110&lt;&gt;""),AG109,IF(AND(地價差額試算!L124&lt;&gt;"",$AJ110&lt;&gt;""),地價差額試算!L124,""))</f>
        <v/>
      </c>
      <c r="AH110" s="344" t="str">
        <f>IF(AND(地價差額試算!M124="",$AJ110&lt;&gt;""),AH109,IF(AND(地價差額試算!M124&lt;&gt;"",$AJ110&lt;&gt;""),地價差額試算!M124,""))</f>
        <v/>
      </c>
      <c r="AI110" s="344" t="str">
        <f>IF(地價差額試算!N124&lt;&gt;"",地價差額試算!N124,"")</f>
        <v/>
      </c>
      <c r="AJ110" s="344" t="str">
        <f>IF(地價差額試算!O124&lt;&gt;"",地價差額試算!O124,"")</f>
        <v/>
      </c>
      <c r="AK110" s="344" t="str">
        <f>IF(地價差額試算!P124&lt;&gt;"",地價差額試算!P124,"")</f>
        <v/>
      </c>
      <c r="AL110" s="344" t="str">
        <f>IF(地價差額試算!Q124&lt;&gt;"",地價差額試算!Q124,"")</f>
        <v/>
      </c>
      <c r="AM110" s="344" t="str">
        <f t="shared" si="144"/>
        <v/>
      </c>
      <c r="AN110" s="344" t="str">
        <f t="shared" si="209"/>
        <v/>
      </c>
      <c r="AO110" s="344" t="str">
        <f t="shared" si="210"/>
        <v/>
      </c>
      <c r="AP110" s="17"/>
      <c r="AQ110" s="344" t="str">
        <f t="array" ref="AQ110">IFERROR(INDEX($AF$1:$AF$200,SMALL(IF($AF$2:$AF$201&lt;&gt;"",ROW($AF$2:$AF$201),9999),ROW(AQ109)),COLUMN(A:A)),"")</f>
        <v/>
      </c>
      <c r="AR110" s="344" t="str">
        <f t="array" ref="AR110">IFERROR(INDEX($AJ$1:$AJ$200,SMALL(IF($AJ$2:$AJ$201&lt;&gt;"",ROW($AJ$2:$AJ$201),9999),ROW(AQ109)),COLUMN(A:A)),"")</f>
        <v/>
      </c>
      <c r="AS110" s="344" t="str">
        <f t="array" ref="AS110">IFERROR(INDEX($AK$1:$AK$200,SMALL(IF($AK$2:$AK$201&lt;&gt;"",ROW($AK$2:$AK$201),9999),ROW(AS109)),COLUMN(A:A)),"")</f>
        <v/>
      </c>
      <c r="AT110" s="344" t="str">
        <f t="array" ref="AT110">IFERROR(INDEX($AL$1:$AL$200,SMALL(IF($AL$2:$AL$201&lt;&gt;"",ROW($AL$2:$AL$201),9999),ROW(AT109)),COLUMN(A:A)),"")</f>
        <v/>
      </c>
      <c r="AU110" s="17"/>
      <c r="AV110" s="344" t="str">
        <f t="array" ref="AV110:AW110">IFERROR((INDEX(AQ$1:AT$201,SMALL(IF(MATCH($AQ$2:$AQ$201&amp;$AT$2:$AT$201,$AQ$2:$AQ$201&amp;$AT$2:$AT$201, )=ROW($AQ$1:$AT$200),ROW($AQ$2:$AT$201),4^8),ROW(AV109)),{1,4})&amp;""),"")</f>
        <v/>
      </c>
      <c r="AW110" s="344" t="str">
        <v/>
      </c>
      <c r="AX110" s="17"/>
      <c r="AY110" s="17" t="str">
        <f t="array" ref="AY110">T(INDEX(AV:AV,MIN(IF(COUNTIF(AY$1:AY109,$AV$2:$AV$201),4^8,ROW($AV$2:$AV$201)))))</f>
        <v/>
      </c>
      <c r="AZ110" s="17" t="str">
        <f t="shared" ref="AZ110:BI110" ca="1" si="235">IFERROR(OFFSET($AW$1,SUMPRODUCT(SMALL(($AV$2:$AV$201=AZ$1)*ROW($AV$2:$AV$201),ROW(105:105)+COUNTA($AV$2:$AV$201)-SUM(1*($AV$2:$AV$201=AZ$1))))-1,),"")</f>
        <v/>
      </c>
      <c r="BA110" s="17" t="str">
        <f t="shared" ca="1" si="235"/>
        <v/>
      </c>
      <c r="BB110" s="17" t="str">
        <f t="shared" ca="1" si="235"/>
        <v/>
      </c>
      <c r="BC110" s="17" t="str">
        <f t="shared" ca="1" si="235"/>
        <v/>
      </c>
      <c r="BD110" s="17" t="str">
        <f t="shared" ca="1" si="235"/>
        <v/>
      </c>
      <c r="BE110" s="17" t="str">
        <f t="shared" ca="1" si="235"/>
        <v/>
      </c>
      <c r="BF110" s="17" t="str">
        <f t="shared" ca="1" si="235"/>
        <v/>
      </c>
      <c r="BG110" s="17" t="str">
        <f t="shared" ca="1" si="235"/>
        <v/>
      </c>
      <c r="BH110" s="17" t="str">
        <f t="shared" ca="1" si="235"/>
        <v/>
      </c>
      <c r="BI110" s="17" t="str">
        <f t="shared" ca="1" si="235"/>
        <v/>
      </c>
      <c r="BJ110" s="17"/>
      <c r="BK110" s="18" t="str">
        <f t="array" ref="BK110">IFERROR(INDEX($E$1:$E$200,SMALL(IF($E$2:$E$201&lt;&gt;"",ROW($E$2:$E$201),9999),ROW($A109)),COLUMN(A:A)),"")</f>
        <v/>
      </c>
      <c r="BL110" s="18" t="str">
        <f t="array" ref="BL110">IFERROR(INDEX($AJ$1:$AJ$200,SMALL(IF($AJ$2:$AJ$201&lt;&gt;"",ROW($AJ$2:$AJ$201),9999),ROW(A109)),COLUMN(A:A)),"")</f>
        <v/>
      </c>
      <c r="BM110" s="18" t="str">
        <f t="array" ref="BM110">T(INDEX($BK:$BK,MIN(IF(COUNTIF(BM$1:BM109,$BK$2:$BK$201),4^8,ROW($BK$2:$BK$201)))))</f>
        <v/>
      </c>
      <c r="BN110" s="18" t="str">
        <f t="array" ref="BN110">T(INDEX($BL:$BL,MIN(IF(COUNTIF(BN$1:BN109,$BL$2:$BL$201),4^8,ROW($BL$2:$BL$201)))))</f>
        <v/>
      </c>
      <c r="BO110" s="18" t="str">
        <f t="array" aca="1" ref="BO110" ca="1">IF(ROW(BO109)&gt;(COUNTA($BM$2:$BN$201)-COUNTIF($BM$2:$BN$201,"")),"",INDIRECT(TEXT(RIGHT(SMALL(IF($BM$2:$BN$501&lt;&gt;"",COLUMN($BM$2:$BN$501)*10001+ROW($BM$2:$BN$501)*100,999999),ROW(BO109)),4),"!R00!C00"),))</f>
        <v/>
      </c>
      <c r="BP110" s="18" t="str">
        <f t="array" aca="1" ref="BP110" ca="1">T(INDEX($BO:$BO,MIN(IF(COUNTIF(BP$1:BP109,$BO$2:$BO$201),4^8,ROW($BO$2:$BO$201)))))</f>
        <v/>
      </c>
    </row>
    <row r="111" spans="1:68">
      <c r="A111" s="344" t="str">
        <f>IF(AND(地價差額試算!A125="",$E111&lt;&gt;""),A110,IF(AND(地價差額試算!A125&lt;&gt;"",$E111&lt;&gt;""),地價差額試算!A125,""))</f>
        <v/>
      </c>
      <c r="B111" s="344" t="str">
        <f>IF(AND(地價差額試算!B125="",$E111&lt;&gt;""),B110,IF(AND(地價差額試算!B125&lt;&gt;"",$E111&lt;&gt;""),地價差額試算!B125,""))</f>
        <v/>
      </c>
      <c r="C111" s="344" t="str">
        <f>IF(AND(地價差額試算!C125="",$E111&lt;&gt;""),C110,IF(AND(地價差額試算!C125&lt;&gt;"",$E111&lt;&gt;""),地價差額試算!C125,""))</f>
        <v/>
      </c>
      <c r="D111" s="344" t="str">
        <f>IF(地價差額試算!D125&lt;&gt;"",地價差額試算!D125,"")</f>
        <v/>
      </c>
      <c r="E111" s="344" t="str">
        <f>IF(地價差額試算!E125&lt;&gt;"",地價差額試算!E125,"")</f>
        <v/>
      </c>
      <c r="F111" s="344" t="str">
        <f>IF(地價差額試算!F125&lt;&gt;"",地價差額試算!F125,"")</f>
        <v/>
      </c>
      <c r="G111" s="344" t="str">
        <f>IF(地價差額試算!G125&lt;&gt;"",地價差額試算!G125,"")</f>
        <v/>
      </c>
      <c r="H111" s="344" t="str">
        <f t="shared" si="142"/>
        <v/>
      </c>
      <c r="I111" s="344" t="str">
        <f t="shared" si="206"/>
        <v/>
      </c>
      <c r="J111" s="344" t="str">
        <f t="shared" si="207"/>
        <v/>
      </c>
      <c r="K111" s="17"/>
      <c r="L111" s="344" t="str">
        <f t="array" ref="L111">IFERROR(INDEX($A$1:$A$200,SMALL(IF($A$2:$A$201&lt;&gt;"",ROW($A$2:$A$201),9999),ROW(L110)),COLUMN(A:A)),"")</f>
        <v/>
      </c>
      <c r="M111" s="344" t="str">
        <f t="array" ref="M111">IFERROR(INDEX($E$1:$E$200,SMALL(IF($E$2:$E$201&lt;&gt;"",ROW($E$2:$E$201),9999),ROW(M110)),COLUMN(A:A)),"")</f>
        <v/>
      </c>
      <c r="N111" s="344" t="str">
        <f t="array" ref="N111">IFERROR(INDEX($F$1:$F$200,SMALL(IF($F$2:$F$201&lt;&gt;"",ROW($F$2:$F$201),9999),ROW(N110)),COLUMN(A:A)),"")</f>
        <v/>
      </c>
      <c r="O111" s="344" t="str">
        <f t="array" ref="O111">IFERROR(INDEX($G$1:$G$200,SMALL(IF($G$2:$G$201&lt;&gt;"",ROW($G$2:$G$201),9999),ROW(O110)),COLUMN(A:A)),"")</f>
        <v/>
      </c>
      <c r="P111" s="17"/>
      <c r="Q111" s="344" t="str">
        <f t="array" ref="Q111:R111">IFERROR((INDEX(L$1:O$201,SMALL(IF(MATCH($L$2:$L$201&amp;$O$2:$O$201,$L$2:$L$201&amp;$O$2:$O$201, )=ROW($L$1:$O$200),ROW($L$2:$O$201),4^8),ROW(A110)),{1,4})&amp;""),"")</f>
        <v/>
      </c>
      <c r="R111" s="344" t="str">
        <v/>
      </c>
      <c r="S111" s="17"/>
      <c r="T111" s="17" t="str">
        <f t="array" ref="T111">T(INDEX(Q:Q,MIN(IF(COUNTIF(T$1:T110,$Q$2:$Q$201),4^8,ROW($Q$2:$Q$201)))))</f>
        <v/>
      </c>
      <c r="U111" s="17" t="str">
        <f t="shared" ref="U111:AD111" ca="1" si="236">IFERROR(OFFSET($R$1,SUMPRODUCT(SMALL(($Q$2:$Q$201=U$1)*ROW($Q$2:$Q$201),ROW(106:106)+COUNTA($Q$2:$Q$201)-SUM(1*($Q$2:$Q$201=U$1))))-1,),"")</f>
        <v/>
      </c>
      <c r="V111" s="17" t="str">
        <f t="shared" ca="1" si="236"/>
        <v/>
      </c>
      <c r="W111" s="17" t="str">
        <f t="shared" ca="1" si="236"/>
        <v/>
      </c>
      <c r="X111" s="17" t="str">
        <f t="shared" ca="1" si="236"/>
        <v/>
      </c>
      <c r="Y111" s="17" t="str">
        <f t="shared" ca="1" si="236"/>
        <v/>
      </c>
      <c r="Z111" s="17" t="str">
        <f t="shared" ca="1" si="236"/>
        <v/>
      </c>
      <c r="AA111" s="17" t="str">
        <f t="shared" ca="1" si="236"/>
        <v/>
      </c>
      <c r="AB111" s="17" t="str">
        <f t="shared" ca="1" si="236"/>
        <v/>
      </c>
      <c r="AC111" s="17" t="str">
        <f t="shared" ca="1" si="236"/>
        <v/>
      </c>
      <c r="AD111" s="17" t="str">
        <f t="shared" ca="1" si="236"/>
        <v/>
      </c>
      <c r="AE111" s="17"/>
      <c r="AF111" s="344" t="str">
        <f>IF(AND(地價差額試算!K125="",$AJ111&lt;&gt;""),AF110,IF(AND(地價差額試算!K125&lt;&gt;"",$AJ111&lt;&gt;""),地價差額試算!K125,""))</f>
        <v/>
      </c>
      <c r="AG111" s="344" t="str">
        <f>IF(AND(地價差額試算!L125="",$AJ111&lt;&gt;""),AG110,IF(AND(地價差額試算!L125&lt;&gt;"",$AJ111&lt;&gt;""),地價差額試算!L125,""))</f>
        <v/>
      </c>
      <c r="AH111" s="344" t="str">
        <f>IF(AND(地價差額試算!M125="",$AJ111&lt;&gt;""),AH110,IF(AND(地價差額試算!M125&lt;&gt;"",$AJ111&lt;&gt;""),地價差額試算!M125,""))</f>
        <v/>
      </c>
      <c r="AI111" s="344" t="str">
        <f>IF(地價差額試算!N125&lt;&gt;"",地價差額試算!N125,"")</f>
        <v/>
      </c>
      <c r="AJ111" s="344" t="str">
        <f>IF(地價差額試算!O125&lt;&gt;"",地價差額試算!O125,"")</f>
        <v/>
      </c>
      <c r="AK111" s="344" t="str">
        <f>IF(地價差額試算!P125&lt;&gt;"",地價差額試算!P125,"")</f>
        <v/>
      </c>
      <c r="AL111" s="344" t="str">
        <f>IF(地價差額試算!Q125&lt;&gt;"",地價差額試算!Q125,"")</f>
        <v/>
      </c>
      <c r="AM111" s="344" t="str">
        <f t="shared" si="144"/>
        <v/>
      </c>
      <c r="AN111" s="344" t="str">
        <f t="shared" si="209"/>
        <v/>
      </c>
      <c r="AO111" s="344" t="str">
        <f t="shared" si="210"/>
        <v/>
      </c>
      <c r="AP111" s="17"/>
      <c r="AQ111" s="344" t="str">
        <f t="array" ref="AQ111">IFERROR(INDEX($AF$1:$AF$200,SMALL(IF($AF$2:$AF$201&lt;&gt;"",ROW($AF$2:$AF$201),9999),ROW(AQ110)),COLUMN(A:A)),"")</f>
        <v/>
      </c>
      <c r="AR111" s="344" t="str">
        <f t="array" ref="AR111">IFERROR(INDEX($AJ$1:$AJ$200,SMALL(IF($AJ$2:$AJ$201&lt;&gt;"",ROW($AJ$2:$AJ$201),9999),ROW(AQ110)),COLUMN(A:A)),"")</f>
        <v/>
      </c>
      <c r="AS111" s="344" t="str">
        <f t="array" ref="AS111">IFERROR(INDEX($AK$1:$AK$200,SMALL(IF($AK$2:$AK$201&lt;&gt;"",ROW($AK$2:$AK$201),9999),ROW(AS110)),COLUMN(A:A)),"")</f>
        <v/>
      </c>
      <c r="AT111" s="344" t="str">
        <f t="array" ref="AT111">IFERROR(INDEX($AL$1:$AL$200,SMALL(IF($AL$2:$AL$201&lt;&gt;"",ROW($AL$2:$AL$201),9999),ROW(AT110)),COLUMN(A:A)),"")</f>
        <v/>
      </c>
      <c r="AU111" s="17"/>
      <c r="AV111" s="344" t="str">
        <f t="array" ref="AV111:AW111">IFERROR((INDEX(AQ$1:AT$201,SMALL(IF(MATCH($AQ$2:$AQ$201&amp;$AT$2:$AT$201,$AQ$2:$AQ$201&amp;$AT$2:$AT$201, )=ROW($AQ$1:$AT$200),ROW($AQ$2:$AT$201),4^8),ROW(AV110)),{1,4})&amp;""),"")</f>
        <v/>
      </c>
      <c r="AW111" s="344" t="str">
        <v/>
      </c>
      <c r="AX111" s="17"/>
      <c r="AY111" s="17" t="str">
        <f t="array" ref="AY111">T(INDEX(AV:AV,MIN(IF(COUNTIF(AY$1:AY110,$AV$2:$AV$201),4^8,ROW($AV$2:$AV$201)))))</f>
        <v/>
      </c>
      <c r="AZ111" s="17" t="str">
        <f t="shared" ref="AZ111:BI111" ca="1" si="237">IFERROR(OFFSET($AW$1,SUMPRODUCT(SMALL(($AV$2:$AV$201=AZ$1)*ROW($AV$2:$AV$201),ROW(106:106)+COUNTA($AV$2:$AV$201)-SUM(1*($AV$2:$AV$201=AZ$1))))-1,),"")</f>
        <v/>
      </c>
      <c r="BA111" s="17" t="str">
        <f t="shared" ca="1" si="237"/>
        <v/>
      </c>
      <c r="BB111" s="17" t="str">
        <f t="shared" ca="1" si="237"/>
        <v/>
      </c>
      <c r="BC111" s="17" t="str">
        <f t="shared" ca="1" si="237"/>
        <v/>
      </c>
      <c r="BD111" s="17" t="str">
        <f t="shared" ca="1" si="237"/>
        <v/>
      </c>
      <c r="BE111" s="17" t="str">
        <f t="shared" ca="1" si="237"/>
        <v/>
      </c>
      <c r="BF111" s="17" t="str">
        <f t="shared" ca="1" si="237"/>
        <v/>
      </c>
      <c r="BG111" s="17" t="str">
        <f t="shared" ca="1" si="237"/>
        <v/>
      </c>
      <c r="BH111" s="17" t="str">
        <f t="shared" ca="1" si="237"/>
        <v/>
      </c>
      <c r="BI111" s="17" t="str">
        <f t="shared" ca="1" si="237"/>
        <v/>
      </c>
      <c r="BJ111" s="17"/>
      <c r="BK111" s="18" t="str">
        <f t="array" ref="BK111">IFERROR(INDEX($E$1:$E$200,SMALL(IF($E$2:$E$201&lt;&gt;"",ROW($E$2:$E$201),9999),ROW($A110)),COLUMN(A:A)),"")</f>
        <v/>
      </c>
      <c r="BL111" s="18" t="str">
        <f t="array" ref="BL111">IFERROR(INDEX($AJ$1:$AJ$200,SMALL(IF($AJ$2:$AJ$201&lt;&gt;"",ROW($AJ$2:$AJ$201),9999),ROW(A110)),COLUMN(A:A)),"")</f>
        <v/>
      </c>
      <c r="BM111" s="18" t="str">
        <f t="array" ref="BM111">T(INDEX($BK:$BK,MIN(IF(COUNTIF(BM$1:BM110,$BK$2:$BK$201),4^8,ROW($BK$2:$BK$201)))))</f>
        <v/>
      </c>
      <c r="BN111" s="18" t="str">
        <f t="array" ref="BN111">T(INDEX($BL:$BL,MIN(IF(COUNTIF(BN$1:BN110,$BL$2:$BL$201),4^8,ROW($BL$2:$BL$201)))))</f>
        <v/>
      </c>
      <c r="BO111" s="18" t="str">
        <f t="array" aca="1" ref="BO111" ca="1">IF(ROW(BO110)&gt;(COUNTA($BM$2:$BN$201)-COUNTIF($BM$2:$BN$201,"")),"",INDIRECT(TEXT(RIGHT(SMALL(IF($BM$2:$BN$501&lt;&gt;"",COLUMN($BM$2:$BN$501)*10001+ROW($BM$2:$BN$501)*100,999999),ROW(BO110)),4),"!R00!C00"),))</f>
        <v/>
      </c>
      <c r="BP111" s="18" t="str">
        <f t="array" aca="1" ref="BP111" ca="1">T(INDEX($BO:$BO,MIN(IF(COUNTIF(BP$1:BP110,$BO$2:$BO$201),4^8,ROW($BO$2:$BO$201)))))</f>
        <v/>
      </c>
    </row>
    <row r="112" spans="1:68">
      <c r="A112" s="344" t="str">
        <f>IF(AND(地價差額試算!A126="",$E112&lt;&gt;""),A111,IF(AND(地價差額試算!A126&lt;&gt;"",$E112&lt;&gt;""),地價差額試算!A126,""))</f>
        <v/>
      </c>
      <c r="B112" s="344" t="str">
        <f>IF(AND(地價差額試算!B126="",$E112&lt;&gt;""),B111,IF(AND(地價差額試算!B126&lt;&gt;"",$E112&lt;&gt;""),地價差額試算!B126,""))</f>
        <v/>
      </c>
      <c r="C112" s="344" t="str">
        <f>IF(AND(地價差額試算!C126="",$E112&lt;&gt;""),C111,IF(AND(地價差額試算!C126&lt;&gt;"",$E112&lt;&gt;""),地價差額試算!C126,""))</f>
        <v/>
      </c>
      <c r="D112" s="344" t="str">
        <f>IF(地價差額試算!D126&lt;&gt;"",地價差額試算!D126,"")</f>
        <v/>
      </c>
      <c r="E112" s="344" t="str">
        <f>IF(地價差額試算!E126&lt;&gt;"",地價差額試算!E126,"")</f>
        <v/>
      </c>
      <c r="F112" s="344" t="str">
        <f>IF(地價差額試算!F126&lt;&gt;"",地價差額試算!F126,"")</f>
        <v/>
      </c>
      <c r="G112" s="344" t="str">
        <f>IF(地價差額試算!G126&lt;&gt;"",地價差額試算!G126,"")</f>
        <v/>
      </c>
      <c r="H112" s="344" t="str">
        <f t="shared" si="142"/>
        <v/>
      </c>
      <c r="I112" s="344" t="str">
        <f t="shared" si="206"/>
        <v/>
      </c>
      <c r="J112" s="344" t="str">
        <f t="shared" si="207"/>
        <v/>
      </c>
      <c r="K112" s="17"/>
      <c r="L112" s="344" t="str">
        <f t="array" ref="L112">IFERROR(INDEX($A$1:$A$200,SMALL(IF($A$2:$A$201&lt;&gt;"",ROW($A$2:$A$201),9999),ROW(L111)),COLUMN(A:A)),"")</f>
        <v/>
      </c>
      <c r="M112" s="344" t="str">
        <f t="array" ref="M112">IFERROR(INDEX($E$1:$E$200,SMALL(IF($E$2:$E$201&lt;&gt;"",ROW($E$2:$E$201),9999),ROW(M111)),COLUMN(A:A)),"")</f>
        <v/>
      </c>
      <c r="N112" s="344" t="str">
        <f t="array" ref="N112">IFERROR(INDEX($F$1:$F$200,SMALL(IF($F$2:$F$201&lt;&gt;"",ROW($F$2:$F$201),9999),ROW(N111)),COLUMN(A:A)),"")</f>
        <v/>
      </c>
      <c r="O112" s="344" t="str">
        <f t="array" ref="O112">IFERROR(INDEX($G$1:$G$200,SMALL(IF($G$2:$G$201&lt;&gt;"",ROW($G$2:$G$201),9999),ROW(O111)),COLUMN(A:A)),"")</f>
        <v/>
      </c>
      <c r="P112" s="17"/>
      <c r="Q112" s="344" t="str">
        <f t="array" ref="Q112:R112">IFERROR((INDEX(L$1:O$201,SMALL(IF(MATCH($L$2:$L$201&amp;$O$2:$O$201,$L$2:$L$201&amp;$O$2:$O$201, )=ROW($L$1:$O$200),ROW($L$2:$O$201),4^8),ROW(A111)),{1,4})&amp;""),"")</f>
        <v/>
      </c>
      <c r="R112" s="344" t="str">
        <v/>
      </c>
      <c r="S112" s="17"/>
      <c r="T112" s="17" t="str">
        <f t="array" ref="T112">T(INDEX(Q:Q,MIN(IF(COUNTIF(T$1:T111,$Q$2:$Q$201),4^8,ROW($Q$2:$Q$201)))))</f>
        <v/>
      </c>
      <c r="U112" s="17" t="str">
        <f t="shared" ref="U112:AD112" ca="1" si="238">IFERROR(OFFSET($R$1,SUMPRODUCT(SMALL(($Q$2:$Q$201=U$1)*ROW($Q$2:$Q$201),ROW(107:107)+COUNTA($Q$2:$Q$201)-SUM(1*($Q$2:$Q$201=U$1))))-1,),"")</f>
        <v/>
      </c>
      <c r="V112" s="17" t="str">
        <f t="shared" ca="1" si="238"/>
        <v/>
      </c>
      <c r="W112" s="17" t="str">
        <f t="shared" ca="1" si="238"/>
        <v/>
      </c>
      <c r="X112" s="17" t="str">
        <f t="shared" ca="1" si="238"/>
        <v/>
      </c>
      <c r="Y112" s="17" t="str">
        <f t="shared" ca="1" si="238"/>
        <v/>
      </c>
      <c r="Z112" s="17" t="str">
        <f t="shared" ca="1" si="238"/>
        <v/>
      </c>
      <c r="AA112" s="17" t="str">
        <f t="shared" ca="1" si="238"/>
        <v/>
      </c>
      <c r="AB112" s="17" t="str">
        <f t="shared" ca="1" si="238"/>
        <v/>
      </c>
      <c r="AC112" s="17" t="str">
        <f t="shared" ca="1" si="238"/>
        <v/>
      </c>
      <c r="AD112" s="17" t="str">
        <f t="shared" ca="1" si="238"/>
        <v/>
      </c>
      <c r="AE112" s="17"/>
      <c r="AF112" s="344" t="str">
        <f>IF(AND(地價差額試算!K126="",$AJ112&lt;&gt;""),AF111,IF(AND(地價差額試算!K126&lt;&gt;"",$AJ112&lt;&gt;""),地價差額試算!K126,""))</f>
        <v/>
      </c>
      <c r="AG112" s="344" t="str">
        <f>IF(AND(地價差額試算!L126="",$AJ112&lt;&gt;""),AG111,IF(AND(地價差額試算!L126&lt;&gt;"",$AJ112&lt;&gt;""),地價差額試算!L126,""))</f>
        <v/>
      </c>
      <c r="AH112" s="344" t="str">
        <f>IF(AND(地價差額試算!M126="",$AJ112&lt;&gt;""),AH111,IF(AND(地價差額試算!M126&lt;&gt;"",$AJ112&lt;&gt;""),地價差額試算!M126,""))</f>
        <v/>
      </c>
      <c r="AI112" s="344" t="str">
        <f>IF(地價差額試算!N126&lt;&gt;"",地價差額試算!N126,"")</f>
        <v/>
      </c>
      <c r="AJ112" s="344" t="str">
        <f>IF(地價差額試算!O126&lt;&gt;"",地價差額試算!O126,"")</f>
        <v/>
      </c>
      <c r="AK112" s="344" t="str">
        <f>IF(地價差額試算!P126&lt;&gt;"",地價差額試算!P126,"")</f>
        <v/>
      </c>
      <c r="AL112" s="344" t="str">
        <f>IF(地價差額試算!Q126&lt;&gt;"",地價差額試算!Q126,"")</f>
        <v/>
      </c>
      <c r="AM112" s="344" t="str">
        <f t="shared" si="144"/>
        <v/>
      </c>
      <c r="AN112" s="344" t="str">
        <f t="shared" si="209"/>
        <v/>
      </c>
      <c r="AO112" s="344" t="str">
        <f t="shared" si="210"/>
        <v/>
      </c>
      <c r="AP112" s="17"/>
      <c r="AQ112" s="344" t="str">
        <f t="array" ref="AQ112">IFERROR(INDEX($AF$1:$AF$200,SMALL(IF($AF$2:$AF$201&lt;&gt;"",ROW($AF$2:$AF$201),9999),ROW(AQ111)),COLUMN(A:A)),"")</f>
        <v/>
      </c>
      <c r="AR112" s="344" t="str">
        <f t="array" ref="AR112">IFERROR(INDEX($AJ$1:$AJ$200,SMALL(IF($AJ$2:$AJ$201&lt;&gt;"",ROW($AJ$2:$AJ$201),9999),ROW(AQ111)),COLUMN(A:A)),"")</f>
        <v/>
      </c>
      <c r="AS112" s="344" t="str">
        <f t="array" ref="AS112">IFERROR(INDEX($AK$1:$AK$200,SMALL(IF($AK$2:$AK$201&lt;&gt;"",ROW($AK$2:$AK$201),9999),ROW(AS111)),COLUMN(A:A)),"")</f>
        <v/>
      </c>
      <c r="AT112" s="344" t="str">
        <f t="array" ref="AT112">IFERROR(INDEX($AL$1:$AL$200,SMALL(IF($AL$2:$AL$201&lt;&gt;"",ROW($AL$2:$AL$201),9999),ROW(AT111)),COLUMN(A:A)),"")</f>
        <v/>
      </c>
      <c r="AU112" s="17"/>
      <c r="AV112" s="344" t="str">
        <f t="array" ref="AV112:AW112">IFERROR((INDEX(AQ$1:AT$201,SMALL(IF(MATCH($AQ$2:$AQ$201&amp;$AT$2:$AT$201,$AQ$2:$AQ$201&amp;$AT$2:$AT$201, )=ROW($AQ$1:$AT$200),ROW($AQ$2:$AT$201),4^8),ROW(AV111)),{1,4})&amp;""),"")</f>
        <v/>
      </c>
      <c r="AW112" s="344" t="str">
        <v/>
      </c>
      <c r="AX112" s="17"/>
      <c r="AY112" s="17" t="str">
        <f t="array" ref="AY112">T(INDEX(AV:AV,MIN(IF(COUNTIF(AY$1:AY111,$AV$2:$AV$201),4^8,ROW($AV$2:$AV$201)))))</f>
        <v/>
      </c>
      <c r="AZ112" s="17" t="str">
        <f t="shared" ref="AZ112:BI112" ca="1" si="239">IFERROR(OFFSET($AW$1,SUMPRODUCT(SMALL(($AV$2:$AV$201=AZ$1)*ROW($AV$2:$AV$201),ROW(107:107)+COUNTA($AV$2:$AV$201)-SUM(1*($AV$2:$AV$201=AZ$1))))-1,),"")</f>
        <v/>
      </c>
      <c r="BA112" s="17" t="str">
        <f t="shared" ca="1" si="239"/>
        <v/>
      </c>
      <c r="BB112" s="17" t="str">
        <f t="shared" ca="1" si="239"/>
        <v/>
      </c>
      <c r="BC112" s="17" t="str">
        <f t="shared" ca="1" si="239"/>
        <v/>
      </c>
      <c r="BD112" s="17" t="str">
        <f t="shared" ca="1" si="239"/>
        <v/>
      </c>
      <c r="BE112" s="17" t="str">
        <f t="shared" ca="1" si="239"/>
        <v/>
      </c>
      <c r="BF112" s="17" t="str">
        <f t="shared" ca="1" si="239"/>
        <v/>
      </c>
      <c r="BG112" s="17" t="str">
        <f t="shared" ca="1" si="239"/>
        <v/>
      </c>
      <c r="BH112" s="17" t="str">
        <f t="shared" ca="1" si="239"/>
        <v/>
      </c>
      <c r="BI112" s="17" t="str">
        <f t="shared" ca="1" si="239"/>
        <v/>
      </c>
      <c r="BJ112" s="17"/>
      <c r="BK112" s="18" t="str">
        <f t="array" ref="BK112">IFERROR(INDEX($E$1:$E$200,SMALL(IF($E$2:$E$201&lt;&gt;"",ROW($E$2:$E$201),9999),ROW($A111)),COLUMN(A:A)),"")</f>
        <v/>
      </c>
      <c r="BL112" s="18" t="str">
        <f t="array" ref="BL112">IFERROR(INDEX($AJ$1:$AJ$200,SMALL(IF($AJ$2:$AJ$201&lt;&gt;"",ROW($AJ$2:$AJ$201),9999),ROW(A111)),COLUMN(A:A)),"")</f>
        <v/>
      </c>
      <c r="BM112" s="18" t="str">
        <f t="array" ref="BM112">T(INDEX($BK:$BK,MIN(IF(COUNTIF(BM$1:BM111,$BK$2:$BK$201),4^8,ROW($BK$2:$BK$201)))))</f>
        <v/>
      </c>
      <c r="BN112" s="18" t="str">
        <f t="array" ref="BN112">T(INDEX($BL:$BL,MIN(IF(COUNTIF(BN$1:BN111,$BL$2:$BL$201),4^8,ROW($BL$2:$BL$201)))))</f>
        <v/>
      </c>
      <c r="BO112" s="18" t="str">
        <f t="array" aca="1" ref="BO112" ca="1">IF(ROW(BO111)&gt;(COUNTA($BM$2:$BN$201)-COUNTIF($BM$2:$BN$201,"")),"",INDIRECT(TEXT(RIGHT(SMALL(IF($BM$2:$BN$501&lt;&gt;"",COLUMN($BM$2:$BN$501)*10001+ROW($BM$2:$BN$501)*100,999999),ROW(BO111)),4),"!R00!C00"),))</f>
        <v/>
      </c>
      <c r="BP112" s="18" t="str">
        <f t="array" aca="1" ref="BP112" ca="1">T(INDEX($BO:$BO,MIN(IF(COUNTIF(BP$1:BP111,$BO$2:$BO$201),4^8,ROW($BO$2:$BO$201)))))</f>
        <v/>
      </c>
    </row>
    <row r="113" spans="1:68">
      <c r="A113" s="344" t="str">
        <f>IF(AND(地價差額試算!A127="",$E113&lt;&gt;""),A112,IF(AND(地價差額試算!A127&lt;&gt;"",$E113&lt;&gt;""),地價差額試算!A127,""))</f>
        <v/>
      </c>
      <c r="B113" s="344" t="str">
        <f>IF(AND(地價差額試算!B127="",$E113&lt;&gt;""),B112,IF(AND(地價差額試算!B127&lt;&gt;"",$E113&lt;&gt;""),地價差額試算!B127,""))</f>
        <v/>
      </c>
      <c r="C113" s="344" t="str">
        <f>IF(AND(地價差額試算!C127="",$E113&lt;&gt;""),C112,IF(AND(地價差額試算!C127&lt;&gt;"",$E113&lt;&gt;""),地價差額試算!C127,""))</f>
        <v/>
      </c>
      <c r="D113" s="344" t="str">
        <f>IF(地價差額試算!D127&lt;&gt;"",地價差額試算!D127,"")</f>
        <v/>
      </c>
      <c r="E113" s="344" t="str">
        <f>IF(地價差額試算!E127&lt;&gt;"",地價差額試算!E127,"")</f>
        <v/>
      </c>
      <c r="F113" s="344" t="str">
        <f>IF(地價差額試算!F127&lt;&gt;"",地價差額試算!F127,"")</f>
        <v/>
      </c>
      <c r="G113" s="344" t="str">
        <f>IF(地價差額試算!G127&lt;&gt;"",地價差額試算!G127,"")</f>
        <v/>
      </c>
      <c r="H113" s="344" t="str">
        <f t="shared" si="142"/>
        <v/>
      </c>
      <c r="I113" s="344" t="str">
        <f t="shared" si="206"/>
        <v/>
      </c>
      <c r="J113" s="344" t="str">
        <f t="shared" si="207"/>
        <v/>
      </c>
      <c r="K113" s="17"/>
      <c r="L113" s="344" t="str">
        <f t="array" ref="L113">IFERROR(INDEX($A$1:$A$200,SMALL(IF($A$2:$A$201&lt;&gt;"",ROW($A$2:$A$201),9999),ROW(L112)),COLUMN(A:A)),"")</f>
        <v/>
      </c>
      <c r="M113" s="344" t="str">
        <f t="array" ref="M113">IFERROR(INDEX($E$1:$E$200,SMALL(IF($E$2:$E$201&lt;&gt;"",ROW($E$2:$E$201),9999),ROW(M112)),COLUMN(A:A)),"")</f>
        <v/>
      </c>
      <c r="N113" s="344" t="str">
        <f t="array" ref="N113">IFERROR(INDEX($F$1:$F$200,SMALL(IF($F$2:$F$201&lt;&gt;"",ROW($F$2:$F$201),9999),ROW(N112)),COLUMN(A:A)),"")</f>
        <v/>
      </c>
      <c r="O113" s="344" t="str">
        <f t="array" ref="O113">IFERROR(INDEX($G$1:$G$200,SMALL(IF($G$2:$G$201&lt;&gt;"",ROW($G$2:$G$201),9999),ROW(O112)),COLUMN(A:A)),"")</f>
        <v/>
      </c>
      <c r="P113" s="17"/>
      <c r="Q113" s="344" t="str">
        <f t="array" ref="Q113:R113">IFERROR((INDEX(L$1:O$201,SMALL(IF(MATCH($L$2:$L$201&amp;$O$2:$O$201,$L$2:$L$201&amp;$O$2:$O$201, )=ROW($L$1:$O$200),ROW($L$2:$O$201),4^8),ROW(A112)),{1,4})&amp;""),"")</f>
        <v/>
      </c>
      <c r="R113" s="344" t="str">
        <v/>
      </c>
      <c r="S113" s="17"/>
      <c r="T113" s="17" t="str">
        <f t="array" ref="T113">T(INDEX(Q:Q,MIN(IF(COUNTIF(T$1:T112,$Q$2:$Q$201),4^8,ROW($Q$2:$Q$201)))))</f>
        <v/>
      </c>
      <c r="U113" s="17" t="str">
        <f t="shared" ref="U113:AD113" ca="1" si="240">IFERROR(OFFSET($R$1,SUMPRODUCT(SMALL(($Q$2:$Q$201=U$1)*ROW($Q$2:$Q$201),ROW(108:108)+COUNTA($Q$2:$Q$201)-SUM(1*($Q$2:$Q$201=U$1))))-1,),"")</f>
        <v/>
      </c>
      <c r="V113" s="17" t="str">
        <f t="shared" ca="1" si="240"/>
        <v/>
      </c>
      <c r="W113" s="17" t="str">
        <f t="shared" ca="1" si="240"/>
        <v/>
      </c>
      <c r="X113" s="17" t="str">
        <f t="shared" ca="1" si="240"/>
        <v/>
      </c>
      <c r="Y113" s="17" t="str">
        <f t="shared" ca="1" si="240"/>
        <v/>
      </c>
      <c r="Z113" s="17" t="str">
        <f t="shared" ca="1" si="240"/>
        <v/>
      </c>
      <c r="AA113" s="17" t="str">
        <f t="shared" ca="1" si="240"/>
        <v/>
      </c>
      <c r="AB113" s="17" t="str">
        <f t="shared" ca="1" si="240"/>
        <v/>
      </c>
      <c r="AC113" s="17" t="str">
        <f t="shared" ca="1" si="240"/>
        <v/>
      </c>
      <c r="AD113" s="17" t="str">
        <f t="shared" ca="1" si="240"/>
        <v/>
      </c>
      <c r="AE113" s="17"/>
      <c r="AF113" s="344" t="str">
        <f>IF(AND(地價差額試算!K127="",$AJ113&lt;&gt;""),AF112,IF(AND(地價差額試算!K127&lt;&gt;"",$AJ113&lt;&gt;""),地價差額試算!K127,""))</f>
        <v/>
      </c>
      <c r="AG113" s="344" t="str">
        <f>IF(AND(地價差額試算!L127="",$AJ113&lt;&gt;""),AG112,IF(AND(地價差額試算!L127&lt;&gt;"",$AJ113&lt;&gt;""),地價差額試算!L127,""))</f>
        <v/>
      </c>
      <c r="AH113" s="344" t="str">
        <f>IF(AND(地價差額試算!M127="",$AJ113&lt;&gt;""),AH112,IF(AND(地價差額試算!M127&lt;&gt;"",$AJ113&lt;&gt;""),地價差額試算!M127,""))</f>
        <v/>
      </c>
      <c r="AI113" s="344" t="str">
        <f>IF(地價差額試算!N127&lt;&gt;"",地價差額試算!N127,"")</f>
        <v/>
      </c>
      <c r="AJ113" s="344" t="str">
        <f>IF(地價差額試算!O127&lt;&gt;"",地價差額試算!O127,"")</f>
        <v/>
      </c>
      <c r="AK113" s="344" t="str">
        <f>IF(地價差額試算!P127&lt;&gt;"",地價差額試算!P127,"")</f>
        <v/>
      </c>
      <c r="AL113" s="344" t="str">
        <f>IF(地價差額試算!Q127&lt;&gt;"",地價差額試算!Q127,"")</f>
        <v/>
      </c>
      <c r="AM113" s="344" t="str">
        <f t="shared" si="144"/>
        <v/>
      </c>
      <c r="AN113" s="344" t="str">
        <f t="shared" si="209"/>
        <v/>
      </c>
      <c r="AO113" s="344" t="str">
        <f t="shared" si="210"/>
        <v/>
      </c>
      <c r="AP113" s="17"/>
      <c r="AQ113" s="344" t="str">
        <f t="array" ref="AQ113">IFERROR(INDEX($AF$1:$AF$200,SMALL(IF($AF$2:$AF$201&lt;&gt;"",ROW($AF$2:$AF$201),9999),ROW(AQ112)),COLUMN(A:A)),"")</f>
        <v/>
      </c>
      <c r="AR113" s="344" t="str">
        <f t="array" ref="AR113">IFERROR(INDEX($AJ$1:$AJ$200,SMALL(IF($AJ$2:$AJ$201&lt;&gt;"",ROW($AJ$2:$AJ$201),9999),ROW(AQ112)),COLUMN(A:A)),"")</f>
        <v/>
      </c>
      <c r="AS113" s="344" t="str">
        <f t="array" ref="AS113">IFERROR(INDEX($AK$1:$AK$200,SMALL(IF($AK$2:$AK$201&lt;&gt;"",ROW($AK$2:$AK$201),9999),ROW(AS112)),COLUMN(A:A)),"")</f>
        <v/>
      </c>
      <c r="AT113" s="344" t="str">
        <f t="array" ref="AT113">IFERROR(INDEX($AL$1:$AL$200,SMALL(IF($AL$2:$AL$201&lt;&gt;"",ROW($AL$2:$AL$201),9999),ROW(AT112)),COLUMN(A:A)),"")</f>
        <v/>
      </c>
      <c r="AU113" s="17"/>
      <c r="AV113" s="344" t="str">
        <f t="array" ref="AV113:AW113">IFERROR((INDEX(AQ$1:AT$201,SMALL(IF(MATCH($AQ$2:$AQ$201&amp;$AT$2:$AT$201,$AQ$2:$AQ$201&amp;$AT$2:$AT$201, )=ROW($AQ$1:$AT$200),ROW($AQ$2:$AT$201),4^8),ROW(AV112)),{1,4})&amp;""),"")</f>
        <v/>
      </c>
      <c r="AW113" s="344" t="str">
        <v/>
      </c>
      <c r="AX113" s="17"/>
      <c r="AY113" s="17" t="str">
        <f t="array" ref="AY113">T(INDEX(AV:AV,MIN(IF(COUNTIF(AY$1:AY112,$AV$2:$AV$201),4^8,ROW($AV$2:$AV$201)))))</f>
        <v/>
      </c>
      <c r="AZ113" s="17" t="str">
        <f t="shared" ref="AZ113:BI113" ca="1" si="241">IFERROR(OFFSET($AW$1,SUMPRODUCT(SMALL(($AV$2:$AV$201=AZ$1)*ROW($AV$2:$AV$201),ROW(108:108)+COUNTA($AV$2:$AV$201)-SUM(1*($AV$2:$AV$201=AZ$1))))-1,),"")</f>
        <v/>
      </c>
      <c r="BA113" s="17" t="str">
        <f t="shared" ca="1" si="241"/>
        <v/>
      </c>
      <c r="BB113" s="17" t="str">
        <f t="shared" ca="1" si="241"/>
        <v/>
      </c>
      <c r="BC113" s="17" t="str">
        <f t="shared" ca="1" si="241"/>
        <v/>
      </c>
      <c r="BD113" s="17" t="str">
        <f t="shared" ca="1" si="241"/>
        <v/>
      </c>
      <c r="BE113" s="17" t="str">
        <f t="shared" ca="1" si="241"/>
        <v/>
      </c>
      <c r="BF113" s="17" t="str">
        <f t="shared" ca="1" si="241"/>
        <v/>
      </c>
      <c r="BG113" s="17" t="str">
        <f t="shared" ca="1" si="241"/>
        <v/>
      </c>
      <c r="BH113" s="17" t="str">
        <f t="shared" ca="1" si="241"/>
        <v/>
      </c>
      <c r="BI113" s="17" t="str">
        <f t="shared" ca="1" si="241"/>
        <v/>
      </c>
      <c r="BJ113" s="17"/>
      <c r="BK113" s="18" t="str">
        <f t="array" ref="BK113">IFERROR(INDEX($E$1:$E$200,SMALL(IF($E$2:$E$201&lt;&gt;"",ROW($E$2:$E$201),9999),ROW($A112)),COLUMN(A:A)),"")</f>
        <v/>
      </c>
      <c r="BL113" s="18" t="str">
        <f t="array" ref="BL113">IFERROR(INDEX($AJ$1:$AJ$200,SMALL(IF($AJ$2:$AJ$201&lt;&gt;"",ROW($AJ$2:$AJ$201),9999),ROW(A112)),COLUMN(A:A)),"")</f>
        <v/>
      </c>
      <c r="BM113" s="18" t="str">
        <f t="array" ref="BM113">T(INDEX($BK:$BK,MIN(IF(COUNTIF(BM$1:BM112,$BK$2:$BK$201),4^8,ROW($BK$2:$BK$201)))))</f>
        <v/>
      </c>
      <c r="BN113" s="18" t="str">
        <f t="array" ref="BN113">T(INDEX($BL:$BL,MIN(IF(COUNTIF(BN$1:BN112,$BL$2:$BL$201),4^8,ROW($BL$2:$BL$201)))))</f>
        <v/>
      </c>
      <c r="BO113" s="18" t="str">
        <f t="array" aca="1" ref="BO113" ca="1">IF(ROW(BO112)&gt;(COUNTA($BM$2:$BN$201)-COUNTIF($BM$2:$BN$201,"")),"",INDIRECT(TEXT(RIGHT(SMALL(IF($BM$2:$BN$501&lt;&gt;"",COLUMN($BM$2:$BN$501)*10001+ROW($BM$2:$BN$501)*100,999999),ROW(BO112)),4),"!R00!C00"),))</f>
        <v/>
      </c>
      <c r="BP113" s="18" t="str">
        <f t="array" aca="1" ref="BP113" ca="1">T(INDEX($BO:$BO,MIN(IF(COUNTIF(BP$1:BP112,$BO$2:$BO$201),4^8,ROW($BO$2:$BO$201)))))</f>
        <v/>
      </c>
    </row>
    <row r="114" spans="1:68">
      <c r="A114" s="344" t="str">
        <f>IF(AND(地價差額試算!A128="",$E114&lt;&gt;""),A113,IF(AND(地價差額試算!A128&lt;&gt;"",$E114&lt;&gt;""),地價差額試算!A128,""))</f>
        <v/>
      </c>
      <c r="B114" s="344" t="str">
        <f>IF(AND(地價差額試算!B128="",$E114&lt;&gt;""),B113,IF(AND(地價差額試算!B128&lt;&gt;"",$E114&lt;&gt;""),地價差額試算!B128,""))</f>
        <v/>
      </c>
      <c r="C114" s="344" t="str">
        <f>IF(AND(地價差額試算!C128="",$E114&lt;&gt;""),C113,IF(AND(地價差額試算!C128&lt;&gt;"",$E114&lt;&gt;""),地價差額試算!C128,""))</f>
        <v/>
      </c>
      <c r="D114" s="344" t="str">
        <f>IF(地價差額試算!D128&lt;&gt;"",地價差額試算!D128,"")</f>
        <v/>
      </c>
      <c r="E114" s="344" t="str">
        <f>IF(地價差額試算!E128&lt;&gt;"",地價差額試算!E128,"")</f>
        <v/>
      </c>
      <c r="F114" s="344" t="str">
        <f>IF(地價差額試算!F128&lt;&gt;"",地價差額試算!F128,"")</f>
        <v/>
      </c>
      <c r="G114" s="344" t="str">
        <f>IF(地價差額試算!G128&lt;&gt;"",地價差額試算!G128,"")</f>
        <v/>
      </c>
      <c r="H114" s="344" t="str">
        <f t="shared" si="142"/>
        <v/>
      </c>
      <c r="I114" s="344" t="str">
        <f t="shared" si="206"/>
        <v/>
      </c>
      <c r="J114" s="344" t="str">
        <f t="shared" si="207"/>
        <v/>
      </c>
      <c r="K114" s="17"/>
      <c r="L114" s="344" t="str">
        <f t="array" ref="L114">IFERROR(INDEX($A$1:$A$200,SMALL(IF($A$2:$A$201&lt;&gt;"",ROW($A$2:$A$201),9999),ROW(L113)),COLUMN(A:A)),"")</f>
        <v/>
      </c>
      <c r="M114" s="344" t="str">
        <f t="array" ref="M114">IFERROR(INDEX($E$1:$E$200,SMALL(IF($E$2:$E$201&lt;&gt;"",ROW($E$2:$E$201),9999),ROW(M113)),COLUMN(A:A)),"")</f>
        <v/>
      </c>
      <c r="N114" s="344" t="str">
        <f t="array" ref="N114">IFERROR(INDEX($F$1:$F$200,SMALL(IF($F$2:$F$201&lt;&gt;"",ROW($F$2:$F$201),9999),ROW(N113)),COLUMN(A:A)),"")</f>
        <v/>
      </c>
      <c r="O114" s="344" t="str">
        <f t="array" ref="O114">IFERROR(INDEX($G$1:$G$200,SMALL(IF($G$2:$G$201&lt;&gt;"",ROW($G$2:$G$201),9999),ROW(O113)),COLUMN(A:A)),"")</f>
        <v/>
      </c>
      <c r="P114" s="17"/>
      <c r="Q114" s="344" t="str">
        <f t="array" ref="Q114:R114">IFERROR((INDEX(L$1:O$201,SMALL(IF(MATCH($L$2:$L$201&amp;$O$2:$O$201,$L$2:$L$201&amp;$O$2:$O$201, )=ROW($L$1:$O$200),ROW($L$2:$O$201),4^8),ROW(A113)),{1,4})&amp;""),"")</f>
        <v/>
      </c>
      <c r="R114" s="344" t="str">
        <v/>
      </c>
      <c r="S114" s="17"/>
      <c r="T114" s="17" t="str">
        <f t="array" ref="T114">T(INDEX(Q:Q,MIN(IF(COUNTIF(T$1:T113,$Q$2:$Q$201),4^8,ROW($Q$2:$Q$201)))))</f>
        <v/>
      </c>
      <c r="U114" s="17" t="str">
        <f t="shared" ref="U114:AD114" ca="1" si="242">IFERROR(OFFSET($R$1,SUMPRODUCT(SMALL(($Q$2:$Q$201=U$1)*ROW($Q$2:$Q$201),ROW(109:109)+COUNTA($Q$2:$Q$201)-SUM(1*($Q$2:$Q$201=U$1))))-1,),"")</f>
        <v/>
      </c>
      <c r="V114" s="17" t="str">
        <f t="shared" ca="1" si="242"/>
        <v/>
      </c>
      <c r="W114" s="17" t="str">
        <f t="shared" ca="1" si="242"/>
        <v/>
      </c>
      <c r="X114" s="17" t="str">
        <f t="shared" ca="1" si="242"/>
        <v/>
      </c>
      <c r="Y114" s="17" t="str">
        <f t="shared" ca="1" si="242"/>
        <v/>
      </c>
      <c r="Z114" s="17" t="str">
        <f t="shared" ca="1" si="242"/>
        <v/>
      </c>
      <c r="AA114" s="17" t="str">
        <f t="shared" ca="1" si="242"/>
        <v/>
      </c>
      <c r="AB114" s="17" t="str">
        <f t="shared" ca="1" si="242"/>
        <v/>
      </c>
      <c r="AC114" s="17" t="str">
        <f t="shared" ca="1" si="242"/>
        <v/>
      </c>
      <c r="AD114" s="17" t="str">
        <f t="shared" ca="1" si="242"/>
        <v/>
      </c>
      <c r="AE114" s="17"/>
      <c r="AF114" s="344" t="str">
        <f>IF(AND(地價差額試算!K128="",$AJ114&lt;&gt;""),AF113,IF(AND(地價差額試算!K128&lt;&gt;"",$AJ114&lt;&gt;""),地價差額試算!K128,""))</f>
        <v/>
      </c>
      <c r="AG114" s="344" t="str">
        <f>IF(AND(地價差額試算!L128="",$AJ114&lt;&gt;""),AG113,IF(AND(地價差額試算!L128&lt;&gt;"",$AJ114&lt;&gt;""),地價差額試算!L128,""))</f>
        <v/>
      </c>
      <c r="AH114" s="344" t="str">
        <f>IF(AND(地價差額試算!M128="",$AJ114&lt;&gt;""),AH113,IF(AND(地價差額試算!M128&lt;&gt;"",$AJ114&lt;&gt;""),地價差額試算!M128,""))</f>
        <v/>
      </c>
      <c r="AI114" s="344" t="str">
        <f>IF(地價差額試算!N128&lt;&gt;"",地價差額試算!N128,"")</f>
        <v/>
      </c>
      <c r="AJ114" s="344" t="str">
        <f>IF(地價差額試算!O128&lt;&gt;"",地價差額試算!O128,"")</f>
        <v/>
      </c>
      <c r="AK114" s="344" t="str">
        <f>IF(地價差額試算!P128&lt;&gt;"",地價差額試算!P128,"")</f>
        <v/>
      </c>
      <c r="AL114" s="344" t="str">
        <f>IF(地價差額試算!Q128&lt;&gt;"",地價差額試算!Q128,"")</f>
        <v/>
      </c>
      <c r="AM114" s="344" t="str">
        <f t="shared" si="144"/>
        <v/>
      </c>
      <c r="AN114" s="344" t="str">
        <f t="shared" si="209"/>
        <v/>
      </c>
      <c r="AO114" s="344" t="str">
        <f t="shared" si="210"/>
        <v/>
      </c>
      <c r="AP114" s="17"/>
      <c r="AQ114" s="344" t="str">
        <f t="array" ref="AQ114">IFERROR(INDEX($AF$1:$AF$200,SMALL(IF($AF$2:$AF$201&lt;&gt;"",ROW($AF$2:$AF$201),9999),ROW(AQ113)),COLUMN(A:A)),"")</f>
        <v/>
      </c>
      <c r="AR114" s="344" t="str">
        <f t="array" ref="AR114">IFERROR(INDEX($AJ$1:$AJ$200,SMALL(IF($AJ$2:$AJ$201&lt;&gt;"",ROW($AJ$2:$AJ$201),9999),ROW(AQ113)),COLUMN(A:A)),"")</f>
        <v/>
      </c>
      <c r="AS114" s="344" t="str">
        <f t="array" ref="AS114">IFERROR(INDEX($AK$1:$AK$200,SMALL(IF($AK$2:$AK$201&lt;&gt;"",ROW($AK$2:$AK$201),9999),ROW(AS113)),COLUMN(A:A)),"")</f>
        <v/>
      </c>
      <c r="AT114" s="344" t="str">
        <f t="array" ref="AT114">IFERROR(INDEX($AL$1:$AL$200,SMALL(IF($AL$2:$AL$201&lt;&gt;"",ROW($AL$2:$AL$201),9999),ROW(AT113)),COLUMN(A:A)),"")</f>
        <v/>
      </c>
      <c r="AU114" s="17"/>
      <c r="AV114" s="344" t="str">
        <f t="array" ref="AV114:AW114">IFERROR((INDEX(AQ$1:AT$201,SMALL(IF(MATCH($AQ$2:$AQ$201&amp;$AT$2:$AT$201,$AQ$2:$AQ$201&amp;$AT$2:$AT$201, )=ROW($AQ$1:$AT$200),ROW($AQ$2:$AT$201),4^8),ROW(AV113)),{1,4})&amp;""),"")</f>
        <v/>
      </c>
      <c r="AW114" s="344" t="str">
        <v/>
      </c>
      <c r="AX114" s="17"/>
      <c r="AY114" s="17" t="str">
        <f t="array" ref="AY114">T(INDEX(AV:AV,MIN(IF(COUNTIF(AY$1:AY113,$AV$2:$AV$201),4^8,ROW($AV$2:$AV$201)))))</f>
        <v/>
      </c>
      <c r="AZ114" s="17" t="str">
        <f t="shared" ref="AZ114:BI114" ca="1" si="243">IFERROR(OFFSET($AW$1,SUMPRODUCT(SMALL(($AV$2:$AV$201=AZ$1)*ROW($AV$2:$AV$201),ROW(109:109)+COUNTA($AV$2:$AV$201)-SUM(1*($AV$2:$AV$201=AZ$1))))-1,),"")</f>
        <v/>
      </c>
      <c r="BA114" s="17" t="str">
        <f t="shared" ca="1" si="243"/>
        <v/>
      </c>
      <c r="BB114" s="17" t="str">
        <f t="shared" ca="1" si="243"/>
        <v/>
      </c>
      <c r="BC114" s="17" t="str">
        <f t="shared" ca="1" si="243"/>
        <v/>
      </c>
      <c r="BD114" s="17" t="str">
        <f t="shared" ca="1" si="243"/>
        <v/>
      </c>
      <c r="BE114" s="17" t="str">
        <f t="shared" ca="1" si="243"/>
        <v/>
      </c>
      <c r="BF114" s="17" t="str">
        <f t="shared" ca="1" si="243"/>
        <v/>
      </c>
      <c r="BG114" s="17" t="str">
        <f t="shared" ca="1" si="243"/>
        <v/>
      </c>
      <c r="BH114" s="17" t="str">
        <f t="shared" ca="1" si="243"/>
        <v/>
      </c>
      <c r="BI114" s="17" t="str">
        <f t="shared" ca="1" si="243"/>
        <v/>
      </c>
      <c r="BJ114" s="17"/>
      <c r="BK114" s="18" t="str">
        <f t="array" ref="BK114">IFERROR(INDEX($E$1:$E$200,SMALL(IF($E$2:$E$201&lt;&gt;"",ROW($E$2:$E$201),9999),ROW($A113)),COLUMN(A:A)),"")</f>
        <v/>
      </c>
      <c r="BL114" s="18" t="str">
        <f t="array" ref="BL114">IFERROR(INDEX($AJ$1:$AJ$200,SMALL(IF($AJ$2:$AJ$201&lt;&gt;"",ROW($AJ$2:$AJ$201),9999),ROW(A113)),COLUMN(A:A)),"")</f>
        <v/>
      </c>
      <c r="BM114" s="18" t="str">
        <f t="array" ref="BM114">T(INDEX($BK:$BK,MIN(IF(COUNTIF(BM$1:BM113,$BK$2:$BK$201),4^8,ROW($BK$2:$BK$201)))))</f>
        <v/>
      </c>
      <c r="BN114" s="18" t="str">
        <f t="array" ref="BN114">T(INDEX($BL:$BL,MIN(IF(COUNTIF(BN$1:BN113,$BL$2:$BL$201),4^8,ROW($BL$2:$BL$201)))))</f>
        <v/>
      </c>
      <c r="BO114" s="18" t="str">
        <f t="array" aca="1" ref="BO114" ca="1">IF(ROW(BO113)&gt;(COUNTA($BM$2:$BN$201)-COUNTIF($BM$2:$BN$201,"")),"",INDIRECT(TEXT(RIGHT(SMALL(IF($BM$2:$BN$501&lt;&gt;"",COLUMN($BM$2:$BN$501)*10001+ROW($BM$2:$BN$501)*100,999999),ROW(BO113)),4),"!R00!C00"),))</f>
        <v/>
      </c>
      <c r="BP114" s="18" t="str">
        <f t="array" aca="1" ref="BP114" ca="1">T(INDEX($BO:$BO,MIN(IF(COUNTIF(BP$1:BP113,$BO$2:$BO$201),4^8,ROW($BO$2:$BO$201)))))</f>
        <v/>
      </c>
    </row>
    <row r="115" spans="1:68">
      <c r="A115" s="344" t="str">
        <f>IF(AND(地價差額試算!A129="",$E115&lt;&gt;""),A114,IF(AND(地價差額試算!A129&lt;&gt;"",$E115&lt;&gt;""),地價差額試算!A129,""))</f>
        <v/>
      </c>
      <c r="B115" s="344" t="str">
        <f>IF(AND(地價差額試算!B129="",$E115&lt;&gt;""),B114,IF(AND(地價差額試算!B129&lt;&gt;"",$E115&lt;&gt;""),地價差額試算!B129,""))</f>
        <v/>
      </c>
      <c r="C115" s="344" t="str">
        <f>IF(AND(地價差額試算!C129="",$E115&lt;&gt;""),C114,IF(AND(地價差額試算!C129&lt;&gt;"",$E115&lt;&gt;""),地價差額試算!C129,""))</f>
        <v/>
      </c>
      <c r="D115" s="344" t="str">
        <f>IF(地價差額試算!D129&lt;&gt;"",地價差額試算!D129,"")</f>
        <v/>
      </c>
      <c r="E115" s="344" t="str">
        <f>IF(地價差額試算!E129&lt;&gt;"",地價差額試算!E129,"")</f>
        <v/>
      </c>
      <c r="F115" s="344" t="str">
        <f>IF(地價差額試算!F129&lt;&gt;"",地價差額試算!F129,"")</f>
        <v/>
      </c>
      <c r="G115" s="344" t="str">
        <f>IF(地價差額試算!G129&lt;&gt;"",地價差額試算!G129,"")</f>
        <v/>
      </c>
      <c r="H115" s="344" t="str">
        <f t="shared" si="142"/>
        <v/>
      </c>
      <c r="I115" s="344" t="str">
        <f t="shared" si="206"/>
        <v/>
      </c>
      <c r="J115" s="344" t="str">
        <f t="shared" si="207"/>
        <v/>
      </c>
      <c r="K115" s="17"/>
      <c r="L115" s="344" t="str">
        <f t="array" ref="L115">IFERROR(INDEX($A$1:$A$200,SMALL(IF($A$2:$A$201&lt;&gt;"",ROW($A$2:$A$201),9999),ROW(L114)),COLUMN(A:A)),"")</f>
        <v/>
      </c>
      <c r="M115" s="344" t="str">
        <f t="array" ref="M115">IFERROR(INDEX($E$1:$E$200,SMALL(IF($E$2:$E$201&lt;&gt;"",ROW($E$2:$E$201),9999),ROW(M114)),COLUMN(A:A)),"")</f>
        <v/>
      </c>
      <c r="N115" s="344" t="str">
        <f t="array" ref="N115">IFERROR(INDEX($F$1:$F$200,SMALL(IF($F$2:$F$201&lt;&gt;"",ROW($F$2:$F$201),9999),ROW(N114)),COLUMN(A:A)),"")</f>
        <v/>
      </c>
      <c r="O115" s="344" t="str">
        <f t="array" ref="O115">IFERROR(INDEX($G$1:$G$200,SMALL(IF($G$2:$G$201&lt;&gt;"",ROW($G$2:$G$201),9999),ROW(O114)),COLUMN(A:A)),"")</f>
        <v/>
      </c>
      <c r="P115" s="17"/>
      <c r="Q115" s="344" t="str">
        <f t="array" ref="Q115:R115">IFERROR((INDEX(L$1:O$201,SMALL(IF(MATCH($L$2:$L$201&amp;$O$2:$O$201,$L$2:$L$201&amp;$O$2:$O$201, )=ROW($L$1:$O$200),ROW($L$2:$O$201),4^8),ROW(A114)),{1,4})&amp;""),"")</f>
        <v/>
      </c>
      <c r="R115" s="344" t="str">
        <v/>
      </c>
      <c r="S115" s="17"/>
      <c r="T115" s="17" t="str">
        <f t="array" ref="T115">T(INDEX(Q:Q,MIN(IF(COUNTIF(T$1:T114,$Q$2:$Q$201),4^8,ROW($Q$2:$Q$201)))))</f>
        <v/>
      </c>
      <c r="U115" s="17" t="str">
        <f t="shared" ref="U115:AD115" ca="1" si="244">IFERROR(OFFSET($R$1,SUMPRODUCT(SMALL(($Q$2:$Q$201=U$1)*ROW($Q$2:$Q$201),ROW(110:110)+COUNTA($Q$2:$Q$201)-SUM(1*($Q$2:$Q$201=U$1))))-1,),"")</f>
        <v/>
      </c>
      <c r="V115" s="17" t="str">
        <f t="shared" ca="1" si="244"/>
        <v/>
      </c>
      <c r="W115" s="17" t="str">
        <f t="shared" ca="1" si="244"/>
        <v/>
      </c>
      <c r="X115" s="17" t="str">
        <f t="shared" ca="1" si="244"/>
        <v/>
      </c>
      <c r="Y115" s="17" t="str">
        <f t="shared" ca="1" si="244"/>
        <v/>
      </c>
      <c r="Z115" s="17" t="str">
        <f t="shared" ca="1" si="244"/>
        <v/>
      </c>
      <c r="AA115" s="17" t="str">
        <f t="shared" ca="1" si="244"/>
        <v/>
      </c>
      <c r="AB115" s="17" t="str">
        <f t="shared" ca="1" si="244"/>
        <v/>
      </c>
      <c r="AC115" s="17" t="str">
        <f t="shared" ca="1" si="244"/>
        <v/>
      </c>
      <c r="AD115" s="17" t="str">
        <f t="shared" ca="1" si="244"/>
        <v/>
      </c>
      <c r="AE115" s="17"/>
      <c r="AF115" s="344" t="str">
        <f>IF(AND(地價差額試算!K129="",$AJ115&lt;&gt;""),AF114,IF(AND(地價差額試算!K129&lt;&gt;"",$AJ115&lt;&gt;""),地價差額試算!K129,""))</f>
        <v/>
      </c>
      <c r="AG115" s="344" t="str">
        <f>IF(AND(地價差額試算!L129="",$AJ115&lt;&gt;""),AG114,IF(AND(地價差額試算!L129&lt;&gt;"",$AJ115&lt;&gt;""),地價差額試算!L129,""))</f>
        <v/>
      </c>
      <c r="AH115" s="344" t="str">
        <f>IF(AND(地價差額試算!M129="",$AJ115&lt;&gt;""),AH114,IF(AND(地價差額試算!M129&lt;&gt;"",$AJ115&lt;&gt;""),地價差額試算!M129,""))</f>
        <v/>
      </c>
      <c r="AI115" s="344" t="str">
        <f>IF(地價差額試算!N129&lt;&gt;"",地價差額試算!N129,"")</f>
        <v/>
      </c>
      <c r="AJ115" s="344" t="str">
        <f>IF(地價差額試算!O129&lt;&gt;"",地價差額試算!O129,"")</f>
        <v/>
      </c>
      <c r="AK115" s="344" t="str">
        <f>IF(地價差額試算!P129&lt;&gt;"",地價差額試算!P129,"")</f>
        <v/>
      </c>
      <c r="AL115" s="344" t="str">
        <f>IF(地價差額試算!Q129&lt;&gt;"",地價差額試算!Q129,"")</f>
        <v/>
      </c>
      <c r="AM115" s="344" t="str">
        <f t="shared" si="144"/>
        <v/>
      </c>
      <c r="AN115" s="344" t="str">
        <f t="shared" si="209"/>
        <v/>
      </c>
      <c r="AO115" s="344" t="str">
        <f t="shared" si="210"/>
        <v/>
      </c>
      <c r="AP115" s="17"/>
      <c r="AQ115" s="344" t="str">
        <f t="array" ref="AQ115">IFERROR(INDEX($AF$1:$AF$200,SMALL(IF($AF$2:$AF$201&lt;&gt;"",ROW($AF$2:$AF$201),9999),ROW(AQ114)),COLUMN(A:A)),"")</f>
        <v/>
      </c>
      <c r="AR115" s="344" t="str">
        <f t="array" ref="AR115">IFERROR(INDEX($AJ$1:$AJ$200,SMALL(IF($AJ$2:$AJ$201&lt;&gt;"",ROW($AJ$2:$AJ$201),9999),ROW(AQ114)),COLUMN(A:A)),"")</f>
        <v/>
      </c>
      <c r="AS115" s="344" t="str">
        <f t="array" ref="AS115">IFERROR(INDEX($AK$1:$AK$200,SMALL(IF($AK$2:$AK$201&lt;&gt;"",ROW($AK$2:$AK$201),9999),ROW(AS114)),COLUMN(A:A)),"")</f>
        <v/>
      </c>
      <c r="AT115" s="344" t="str">
        <f t="array" ref="AT115">IFERROR(INDEX($AL$1:$AL$200,SMALL(IF($AL$2:$AL$201&lt;&gt;"",ROW($AL$2:$AL$201),9999),ROW(AT114)),COLUMN(A:A)),"")</f>
        <v/>
      </c>
      <c r="AU115" s="17"/>
      <c r="AV115" s="344" t="str">
        <f t="array" ref="AV115:AW115">IFERROR((INDEX(AQ$1:AT$201,SMALL(IF(MATCH($AQ$2:$AQ$201&amp;$AT$2:$AT$201,$AQ$2:$AQ$201&amp;$AT$2:$AT$201, )=ROW($AQ$1:$AT$200),ROW($AQ$2:$AT$201),4^8),ROW(AV114)),{1,4})&amp;""),"")</f>
        <v/>
      </c>
      <c r="AW115" s="344" t="str">
        <v/>
      </c>
      <c r="AX115" s="17"/>
      <c r="AY115" s="17" t="str">
        <f t="array" ref="AY115">T(INDEX(AV:AV,MIN(IF(COUNTIF(AY$1:AY114,$AV$2:$AV$201),4^8,ROW($AV$2:$AV$201)))))</f>
        <v/>
      </c>
      <c r="AZ115" s="17" t="str">
        <f t="shared" ref="AZ115:BI115" ca="1" si="245">IFERROR(OFFSET($AW$1,SUMPRODUCT(SMALL(($AV$2:$AV$201=AZ$1)*ROW($AV$2:$AV$201),ROW(110:110)+COUNTA($AV$2:$AV$201)-SUM(1*($AV$2:$AV$201=AZ$1))))-1,),"")</f>
        <v/>
      </c>
      <c r="BA115" s="17" t="str">
        <f t="shared" ca="1" si="245"/>
        <v/>
      </c>
      <c r="BB115" s="17" t="str">
        <f t="shared" ca="1" si="245"/>
        <v/>
      </c>
      <c r="BC115" s="17" t="str">
        <f t="shared" ca="1" si="245"/>
        <v/>
      </c>
      <c r="BD115" s="17" t="str">
        <f t="shared" ca="1" si="245"/>
        <v/>
      </c>
      <c r="BE115" s="17" t="str">
        <f t="shared" ca="1" si="245"/>
        <v/>
      </c>
      <c r="BF115" s="17" t="str">
        <f t="shared" ca="1" si="245"/>
        <v/>
      </c>
      <c r="BG115" s="17" t="str">
        <f t="shared" ca="1" si="245"/>
        <v/>
      </c>
      <c r="BH115" s="17" t="str">
        <f t="shared" ca="1" si="245"/>
        <v/>
      </c>
      <c r="BI115" s="17" t="str">
        <f t="shared" ca="1" si="245"/>
        <v/>
      </c>
      <c r="BJ115" s="17"/>
      <c r="BK115" s="18" t="str">
        <f t="array" ref="BK115">IFERROR(INDEX($E$1:$E$200,SMALL(IF($E$2:$E$201&lt;&gt;"",ROW($E$2:$E$201),9999),ROW($A114)),COLUMN(A:A)),"")</f>
        <v/>
      </c>
      <c r="BL115" s="18" t="str">
        <f t="array" ref="BL115">IFERROR(INDEX($AJ$1:$AJ$200,SMALL(IF($AJ$2:$AJ$201&lt;&gt;"",ROW($AJ$2:$AJ$201),9999),ROW(A114)),COLUMN(A:A)),"")</f>
        <v/>
      </c>
      <c r="BM115" s="18" t="str">
        <f t="array" ref="BM115">T(INDEX($BK:$BK,MIN(IF(COUNTIF(BM$1:BM114,$BK$2:$BK$201),4^8,ROW($BK$2:$BK$201)))))</f>
        <v/>
      </c>
      <c r="BN115" s="18" t="str">
        <f t="array" ref="BN115">T(INDEX($BL:$BL,MIN(IF(COUNTIF(BN$1:BN114,$BL$2:$BL$201),4^8,ROW($BL$2:$BL$201)))))</f>
        <v/>
      </c>
      <c r="BO115" s="18" t="str">
        <f t="array" aca="1" ref="BO115" ca="1">IF(ROW(BO114)&gt;(COUNTA($BM$2:$BN$201)-COUNTIF($BM$2:$BN$201,"")),"",INDIRECT(TEXT(RIGHT(SMALL(IF($BM$2:$BN$501&lt;&gt;"",COLUMN($BM$2:$BN$501)*10001+ROW($BM$2:$BN$501)*100,999999),ROW(BO114)),4),"!R00!C00"),))</f>
        <v/>
      </c>
      <c r="BP115" s="18" t="str">
        <f t="array" aca="1" ref="BP115" ca="1">T(INDEX($BO:$BO,MIN(IF(COUNTIF(BP$1:BP114,$BO$2:$BO$201),4^8,ROW($BO$2:$BO$201)))))</f>
        <v/>
      </c>
    </row>
    <row r="116" spans="1:68">
      <c r="A116" s="344" t="str">
        <f>IF(AND(地價差額試算!A130="",$E116&lt;&gt;""),A115,IF(AND(地價差額試算!A130&lt;&gt;"",$E116&lt;&gt;""),地價差額試算!A130,""))</f>
        <v/>
      </c>
      <c r="B116" s="344" t="str">
        <f>IF(AND(地價差額試算!B130="",$E116&lt;&gt;""),B115,IF(AND(地價差額試算!B130&lt;&gt;"",$E116&lt;&gt;""),地價差額試算!B130,""))</f>
        <v/>
      </c>
      <c r="C116" s="344" t="str">
        <f>IF(AND(地價差額試算!C130="",$E116&lt;&gt;""),C115,IF(AND(地價差額試算!C130&lt;&gt;"",$E116&lt;&gt;""),地價差額試算!C130,""))</f>
        <v/>
      </c>
      <c r="D116" s="344" t="str">
        <f>IF(地價差額試算!D130&lt;&gt;"",地價差額試算!D130,"")</f>
        <v/>
      </c>
      <c r="E116" s="344" t="str">
        <f>IF(地價差額試算!E130&lt;&gt;"",地價差額試算!E130,"")</f>
        <v/>
      </c>
      <c r="F116" s="344" t="str">
        <f>IF(地價差額試算!F130&lt;&gt;"",地價差額試算!F130,"")</f>
        <v/>
      </c>
      <c r="G116" s="344" t="str">
        <f>IF(地價差額試算!G130&lt;&gt;"",地價差額試算!G130,"")</f>
        <v/>
      </c>
      <c r="H116" s="344" t="str">
        <f t="shared" si="142"/>
        <v/>
      </c>
      <c r="I116" s="344" t="str">
        <f t="shared" si="206"/>
        <v/>
      </c>
      <c r="J116" s="344" t="str">
        <f t="shared" si="207"/>
        <v/>
      </c>
      <c r="K116" s="17"/>
      <c r="L116" s="344" t="str">
        <f t="array" ref="L116">IFERROR(INDEX($A$1:$A$200,SMALL(IF($A$2:$A$201&lt;&gt;"",ROW($A$2:$A$201),9999),ROW(L115)),COLUMN(A:A)),"")</f>
        <v/>
      </c>
      <c r="M116" s="344" t="str">
        <f t="array" ref="M116">IFERROR(INDEX($E$1:$E$200,SMALL(IF($E$2:$E$201&lt;&gt;"",ROW($E$2:$E$201),9999),ROW(M115)),COLUMN(A:A)),"")</f>
        <v/>
      </c>
      <c r="N116" s="344" t="str">
        <f t="array" ref="N116">IFERROR(INDEX($F$1:$F$200,SMALL(IF($F$2:$F$201&lt;&gt;"",ROW($F$2:$F$201),9999),ROW(N115)),COLUMN(A:A)),"")</f>
        <v/>
      </c>
      <c r="O116" s="344" t="str">
        <f t="array" ref="O116">IFERROR(INDEX($G$1:$G$200,SMALL(IF($G$2:$G$201&lt;&gt;"",ROW($G$2:$G$201),9999),ROW(O115)),COLUMN(A:A)),"")</f>
        <v/>
      </c>
      <c r="P116" s="17"/>
      <c r="Q116" s="344" t="str">
        <f t="array" ref="Q116:R116">IFERROR((INDEX(L$1:O$201,SMALL(IF(MATCH($L$2:$L$201&amp;$O$2:$O$201,$L$2:$L$201&amp;$O$2:$O$201, )=ROW($L$1:$O$200),ROW($L$2:$O$201),4^8),ROW(A115)),{1,4})&amp;""),"")</f>
        <v/>
      </c>
      <c r="R116" s="344" t="str">
        <v/>
      </c>
      <c r="S116" s="17"/>
      <c r="T116" s="17" t="str">
        <f t="array" ref="T116">T(INDEX(Q:Q,MIN(IF(COUNTIF(T$1:T115,$Q$2:$Q$201),4^8,ROW($Q$2:$Q$201)))))</f>
        <v/>
      </c>
      <c r="U116" s="17" t="str">
        <f t="shared" ref="U116:AD116" ca="1" si="246">IFERROR(OFFSET($R$1,SUMPRODUCT(SMALL(($Q$2:$Q$201=U$1)*ROW($Q$2:$Q$201),ROW(111:111)+COUNTA($Q$2:$Q$201)-SUM(1*($Q$2:$Q$201=U$1))))-1,),"")</f>
        <v/>
      </c>
      <c r="V116" s="17" t="str">
        <f t="shared" ca="1" si="246"/>
        <v/>
      </c>
      <c r="W116" s="17" t="str">
        <f t="shared" ca="1" si="246"/>
        <v/>
      </c>
      <c r="X116" s="17" t="str">
        <f t="shared" ca="1" si="246"/>
        <v/>
      </c>
      <c r="Y116" s="17" t="str">
        <f t="shared" ca="1" si="246"/>
        <v/>
      </c>
      <c r="Z116" s="17" t="str">
        <f t="shared" ca="1" si="246"/>
        <v/>
      </c>
      <c r="AA116" s="17" t="str">
        <f t="shared" ca="1" si="246"/>
        <v/>
      </c>
      <c r="AB116" s="17" t="str">
        <f t="shared" ca="1" si="246"/>
        <v/>
      </c>
      <c r="AC116" s="17" t="str">
        <f t="shared" ca="1" si="246"/>
        <v/>
      </c>
      <c r="AD116" s="17" t="str">
        <f t="shared" ca="1" si="246"/>
        <v/>
      </c>
      <c r="AE116" s="17"/>
      <c r="AF116" s="344" t="str">
        <f>IF(AND(地價差額試算!K130="",$AJ116&lt;&gt;""),AF115,IF(AND(地價差額試算!K130&lt;&gt;"",$AJ116&lt;&gt;""),地價差額試算!K130,""))</f>
        <v/>
      </c>
      <c r="AG116" s="344" t="str">
        <f>IF(AND(地價差額試算!L130="",$AJ116&lt;&gt;""),AG115,IF(AND(地價差額試算!L130&lt;&gt;"",$AJ116&lt;&gt;""),地價差額試算!L130,""))</f>
        <v/>
      </c>
      <c r="AH116" s="344" t="str">
        <f>IF(AND(地價差額試算!M130="",$AJ116&lt;&gt;""),AH115,IF(AND(地價差額試算!M130&lt;&gt;"",$AJ116&lt;&gt;""),地價差額試算!M130,""))</f>
        <v/>
      </c>
      <c r="AI116" s="344" t="str">
        <f>IF(地價差額試算!N130&lt;&gt;"",地價差額試算!N130,"")</f>
        <v/>
      </c>
      <c r="AJ116" s="344" t="str">
        <f>IF(地價差額試算!O130&lt;&gt;"",地價差額試算!O130,"")</f>
        <v/>
      </c>
      <c r="AK116" s="344" t="str">
        <f>IF(地價差額試算!P130&lt;&gt;"",地價差額試算!P130,"")</f>
        <v/>
      </c>
      <c r="AL116" s="344" t="str">
        <f>IF(地價差額試算!Q130&lt;&gt;"",地價差額試算!Q130,"")</f>
        <v/>
      </c>
      <c r="AM116" s="344" t="str">
        <f t="shared" si="144"/>
        <v/>
      </c>
      <c r="AN116" s="344" t="str">
        <f t="shared" si="209"/>
        <v/>
      </c>
      <c r="AO116" s="344" t="str">
        <f t="shared" si="210"/>
        <v/>
      </c>
      <c r="AP116" s="17"/>
      <c r="AQ116" s="344" t="str">
        <f t="array" ref="AQ116">IFERROR(INDEX($AF$1:$AF$200,SMALL(IF($AF$2:$AF$201&lt;&gt;"",ROW($AF$2:$AF$201),9999),ROW(AQ115)),COLUMN(A:A)),"")</f>
        <v/>
      </c>
      <c r="AR116" s="344" t="str">
        <f t="array" ref="AR116">IFERROR(INDEX($AJ$1:$AJ$200,SMALL(IF($AJ$2:$AJ$201&lt;&gt;"",ROW($AJ$2:$AJ$201),9999),ROW(AQ115)),COLUMN(A:A)),"")</f>
        <v/>
      </c>
      <c r="AS116" s="344" t="str">
        <f t="array" ref="AS116">IFERROR(INDEX($AK$1:$AK$200,SMALL(IF($AK$2:$AK$201&lt;&gt;"",ROW($AK$2:$AK$201),9999),ROW(AS115)),COLUMN(A:A)),"")</f>
        <v/>
      </c>
      <c r="AT116" s="344" t="str">
        <f t="array" ref="AT116">IFERROR(INDEX($AL$1:$AL$200,SMALL(IF($AL$2:$AL$201&lt;&gt;"",ROW($AL$2:$AL$201),9999),ROW(AT115)),COLUMN(A:A)),"")</f>
        <v/>
      </c>
      <c r="AU116" s="17"/>
      <c r="AV116" s="344" t="str">
        <f t="array" ref="AV116:AW116">IFERROR((INDEX(AQ$1:AT$201,SMALL(IF(MATCH($AQ$2:$AQ$201&amp;$AT$2:$AT$201,$AQ$2:$AQ$201&amp;$AT$2:$AT$201, )=ROW($AQ$1:$AT$200),ROW($AQ$2:$AT$201),4^8),ROW(AV115)),{1,4})&amp;""),"")</f>
        <v/>
      </c>
      <c r="AW116" s="344" t="str">
        <v/>
      </c>
      <c r="AX116" s="17"/>
      <c r="AY116" s="17" t="str">
        <f t="array" ref="AY116">T(INDEX(AV:AV,MIN(IF(COUNTIF(AY$1:AY115,$AV$2:$AV$201),4^8,ROW($AV$2:$AV$201)))))</f>
        <v/>
      </c>
      <c r="AZ116" s="17" t="str">
        <f t="shared" ref="AZ116:BI116" ca="1" si="247">IFERROR(OFFSET($AW$1,SUMPRODUCT(SMALL(($AV$2:$AV$201=AZ$1)*ROW($AV$2:$AV$201),ROW(111:111)+COUNTA($AV$2:$AV$201)-SUM(1*($AV$2:$AV$201=AZ$1))))-1,),"")</f>
        <v/>
      </c>
      <c r="BA116" s="17" t="str">
        <f t="shared" ca="1" si="247"/>
        <v/>
      </c>
      <c r="BB116" s="17" t="str">
        <f t="shared" ca="1" si="247"/>
        <v/>
      </c>
      <c r="BC116" s="17" t="str">
        <f t="shared" ca="1" si="247"/>
        <v/>
      </c>
      <c r="BD116" s="17" t="str">
        <f t="shared" ca="1" si="247"/>
        <v/>
      </c>
      <c r="BE116" s="17" t="str">
        <f t="shared" ca="1" si="247"/>
        <v/>
      </c>
      <c r="BF116" s="17" t="str">
        <f t="shared" ca="1" si="247"/>
        <v/>
      </c>
      <c r="BG116" s="17" t="str">
        <f t="shared" ca="1" si="247"/>
        <v/>
      </c>
      <c r="BH116" s="17" t="str">
        <f t="shared" ca="1" si="247"/>
        <v/>
      </c>
      <c r="BI116" s="17" t="str">
        <f t="shared" ca="1" si="247"/>
        <v/>
      </c>
      <c r="BJ116" s="17"/>
      <c r="BK116" s="18" t="str">
        <f t="array" ref="BK116">IFERROR(INDEX($E$1:$E$200,SMALL(IF($E$2:$E$201&lt;&gt;"",ROW($E$2:$E$201),9999),ROW($A115)),COLUMN(A:A)),"")</f>
        <v/>
      </c>
      <c r="BL116" s="18" t="str">
        <f t="array" ref="BL116">IFERROR(INDEX($AJ$1:$AJ$200,SMALL(IF($AJ$2:$AJ$201&lt;&gt;"",ROW($AJ$2:$AJ$201),9999),ROW(A115)),COLUMN(A:A)),"")</f>
        <v/>
      </c>
      <c r="BM116" s="18" t="str">
        <f t="array" ref="BM116">T(INDEX($BK:$BK,MIN(IF(COUNTIF(BM$1:BM115,$BK$2:$BK$201),4^8,ROW($BK$2:$BK$201)))))</f>
        <v/>
      </c>
      <c r="BN116" s="18" t="str">
        <f t="array" ref="BN116">T(INDEX($BL:$BL,MIN(IF(COUNTIF(BN$1:BN115,$BL$2:$BL$201),4^8,ROW($BL$2:$BL$201)))))</f>
        <v/>
      </c>
      <c r="BO116" s="18" t="str">
        <f t="array" aca="1" ref="BO116" ca="1">IF(ROW(BO115)&gt;(COUNTA($BM$2:$BN$201)-COUNTIF($BM$2:$BN$201,"")),"",INDIRECT(TEXT(RIGHT(SMALL(IF($BM$2:$BN$501&lt;&gt;"",COLUMN($BM$2:$BN$501)*10001+ROW($BM$2:$BN$501)*100,999999),ROW(BO115)),4),"!R00!C00"),))</f>
        <v/>
      </c>
      <c r="BP116" s="18" t="str">
        <f t="array" aca="1" ref="BP116" ca="1">T(INDEX($BO:$BO,MIN(IF(COUNTIF(BP$1:BP115,$BO$2:$BO$201),4^8,ROW($BO$2:$BO$201)))))</f>
        <v/>
      </c>
    </row>
    <row r="117" spans="1:68">
      <c r="A117" s="344" t="str">
        <f>IF(AND(地價差額試算!A131="",$E117&lt;&gt;""),A116,IF(AND(地價差額試算!A131&lt;&gt;"",$E117&lt;&gt;""),地價差額試算!A131,""))</f>
        <v/>
      </c>
      <c r="B117" s="344" t="str">
        <f>IF(AND(地價差額試算!B131="",$E117&lt;&gt;""),B116,IF(AND(地價差額試算!B131&lt;&gt;"",$E117&lt;&gt;""),地價差額試算!B131,""))</f>
        <v/>
      </c>
      <c r="C117" s="344" t="str">
        <f>IF(AND(地價差額試算!C131="",$E117&lt;&gt;""),C116,IF(AND(地價差額試算!C131&lt;&gt;"",$E117&lt;&gt;""),地價差額試算!C131,""))</f>
        <v/>
      </c>
      <c r="D117" s="344" t="str">
        <f>IF(地價差額試算!D131&lt;&gt;"",地價差額試算!D131,"")</f>
        <v/>
      </c>
      <c r="E117" s="344" t="str">
        <f>IF(地價差額試算!E131&lt;&gt;"",地價差額試算!E131,"")</f>
        <v/>
      </c>
      <c r="F117" s="344" t="str">
        <f>IF(地價差額試算!F131&lt;&gt;"",地價差額試算!F131,"")</f>
        <v/>
      </c>
      <c r="G117" s="344" t="str">
        <f>IF(地價差額試算!G131&lt;&gt;"",地價差額試算!G131,"")</f>
        <v/>
      </c>
      <c r="H117" s="344" t="str">
        <f t="shared" si="142"/>
        <v/>
      </c>
      <c r="I117" s="344" t="str">
        <f t="shared" si="206"/>
        <v/>
      </c>
      <c r="J117" s="344" t="str">
        <f t="shared" si="207"/>
        <v/>
      </c>
      <c r="K117" s="17"/>
      <c r="L117" s="344" t="str">
        <f t="array" ref="L117">IFERROR(INDEX($A$1:$A$200,SMALL(IF($A$2:$A$201&lt;&gt;"",ROW($A$2:$A$201),9999),ROW(L116)),COLUMN(A:A)),"")</f>
        <v/>
      </c>
      <c r="M117" s="344" t="str">
        <f t="array" ref="M117">IFERROR(INDEX($E$1:$E$200,SMALL(IF($E$2:$E$201&lt;&gt;"",ROW($E$2:$E$201),9999),ROW(M116)),COLUMN(A:A)),"")</f>
        <v/>
      </c>
      <c r="N117" s="344" t="str">
        <f t="array" ref="N117">IFERROR(INDEX($F$1:$F$200,SMALL(IF($F$2:$F$201&lt;&gt;"",ROW($F$2:$F$201),9999),ROW(N116)),COLUMN(A:A)),"")</f>
        <v/>
      </c>
      <c r="O117" s="344" t="str">
        <f t="array" ref="O117">IFERROR(INDEX($G$1:$G$200,SMALL(IF($G$2:$G$201&lt;&gt;"",ROW($G$2:$G$201),9999),ROW(O116)),COLUMN(A:A)),"")</f>
        <v/>
      </c>
      <c r="P117" s="17"/>
      <c r="Q117" s="344" t="str">
        <f t="array" ref="Q117:R117">IFERROR((INDEX(L$1:O$201,SMALL(IF(MATCH($L$2:$L$201&amp;$O$2:$O$201,$L$2:$L$201&amp;$O$2:$O$201, )=ROW($L$1:$O$200),ROW($L$2:$O$201),4^8),ROW(A116)),{1,4})&amp;""),"")</f>
        <v/>
      </c>
      <c r="R117" s="344" t="str">
        <v/>
      </c>
      <c r="S117" s="17"/>
      <c r="T117" s="17" t="str">
        <f t="array" ref="T117">T(INDEX(Q:Q,MIN(IF(COUNTIF(T$1:T116,$Q$2:$Q$201),4^8,ROW($Q$2:$Q$201)))))</f>
        <v/>
      </c>
      <c r="U117" s="17" t="str">
        <f t="shared" ref="U117:AD117" ca="1" si="248">IFERROR(OFFSET($R$1,SUMPRODUCT(SMALL(($Q$2:$Q$201=U$1)*ROW($Q$2:$Q$201),ROW(112:112)+COUNTA($Q$2:$Q$201)-SUM(1*($Q$2:$Q$201=U$1))))-1,),"")</f>
        <v/>
      </c>
      <c r="V117" s="17" t="str">
        <f t="shared" ca="1" si="248"/>
        <v/>
      </c>
      <c r="W117" s="17" t="str">
        <f t="shared" ca="1" si="248"/>
        <v/>
      </c>
      <c r="X117" s="17" t="str">
        <f t="shared" ca="1" si="248"/>
        <v/>
      </c>
      <c r="Y117" s="17" t="str">
        <f t="shared" ca="1" si="248"/>
        <v/>
      </c>
      <c r="Z117" s="17" t="str">
        <f t="shared" ca="1" si="248"/>
        <v/>
      </c>
      <c r="AA117" s="17" t="str">
        <f t="shared" ca="1" si="248"/>
        <v/>
      </c>
      <c r="AB117" s="17" t="str">
        <f t="shared" ca="1" si="248"/>
        <v/>
      </c>
      <c r="AC117" s="17" t="str">
        <f t="shared" ca="1" si="248"/>
        <v/>
      </c>
      <c r="AD117" s="17" t="str">
        <f t="shared" ca="1" si="248"/>
        <v/>
      </c>
      <c r="AE117" s="17"/>
      <c r="AF117" s="344" t="str">
        <f>IF(AND(地價差額試算!K131="",$AJ117&lt;&gt;""),AF116,IF(AND(地價差額試算!K131&lt;&gt;"",$AJ117&lt;&gt;""),地價差額試算!K131,""))</f>
        <v/>
      </c>
      <c r="AG117" s="344" t="str">
        <f>IF(AND(地價差額試算!L131="",$AJ117&lt;&gt;""),AG116,IF(AND(地價差額試算!L131&lt;&gt;"",$AJ117&lt;&gt;""),地價差額試算!L131,""))</f>
        <v/>
      </c>
      <c r="AH117" s="344" t="str">
        <f>IF(AND(地價差額試算!M131="",$AJ117&lt;&gt;""),AH116,IF(AND(地價差額試算!M131&lt;&gt;"",$AJ117&lt;&gt;""),地價差額試算!M131,""))</f>
        <v/>
      </c>
      <c r="AI117" s="344" t="str">
        <f>IF(地價差額試算!N131&lt;&gt;"",地價差額試算!N131,"")</f>
        <v/>
      </c>
      <c r="AJ117" s="344" t="str">
        <f>IF(地價差額試算!O131&lt;&gt;"",地價差額試算!O131,"")</f>
        <v/>
      </c>
      <c r="AK117" s="344" t="str">
        <f>IF(地價差額試算!P131&lt;&gt;"",地價差額試算!P131,"")</f>
        <v/>
      </c>
      <c r="AL117" s="344" t="str">
        <f>IF(地價差額試算!Q131&lt;&gt;"",地價差額試算!Q131,"")</f>
        <v/>
      </c>
      <c r="AM117" s="344" t="str">
        <f t="shared" si="144"/>
        <v/>
      </c>
      <c r="AN117" s="344" t="str">
        <f t="shared" si="209"/>
        <v/>
      </c>
      <c r="AO117" s="344" t="str">
        <f t="shared" si="210"/>
        <v/>
      </c>
      <c r="AP117" s="17"/>
      <c r="AQ117" s="344" t="str">
        <f t="array" ref="AQ117">IFERROR(INDEX($AF$1:$AF$200,SMALL(IF($AF$2:$AF$201&lt;&gt;"",ROW($AF$2:$AF$201),9999),ROW(AQ116)),COLUMN(A:A)),"")</f>
        <v/>
      </c>
      <c r="AR117" s="344" t="str">
        <f t="array" ref="AR117">IFERROR(INDEX($AJ$1:$AJ$200,SMALL(IF($AJ$2:$AJ$201&lt;&gt;"",ROW($AJ$2:$AJ$201),9999),ROW(AQ116)),COLUMN(A:A)),"")</f>
        <v/>
      </c>
      <c r="AS117" s="344" t="str">
        <f t="array" ref="AS117">IFERROR(INDEX($AK$1:$AK$200,SMALL(IF($AK$2:$AK$201&lt;&gt;"",ROW($AK$2:$AK$201),9999),ROW(AS116)),COLUMN(A:A)),"")</f>
        <v/>
      </c>
      <c r="AT117" s="344" t="str">
        <f t="array" ref="AT117">IFERROR(INDEX($AL$1:$AL$200,SMALL(IF($AL$2:$AL$201&lt;&gt;"",ROW($AL$2:$AL$201),9999),ROW(AT116)),COLUMN(A:A)),"")</f>
        <v/>
      </c>
      <c r="AU117" s="17"/>
      <c r="AV117" s="344" t="str">
        <f t="array" ref="AV117:AW117">IFERROR((INDEX(AQ$1:AT$201,SMALL(IF(MATCH($AQ$2:$AQ$201&amp;$AT$2:$AT$201,$AQ$2:$AQ$201&amp;$AT$2:$AT$201, )=ROW($AQ$1:$AT$200),ROW($AQ$2:$AT$201),4^8),ROW(AV116)),{1,4})&amp;""),"")</f>
        <v/>
      </c>
      <c r="AW117" s="344" t="str">
        <v/>
      </c>
      <c r="AX117" s="17"/>
      <c r="AY117" s="17" t="str">
        <f t="array" ref="AY117">T(INDEX(AV:AV,MIN(IF(COUNTIF(AY$1:AY116,$AV$2:$AV$201),4^8,ROW($AV$2:$AV$201)))))</f>
        <v/>
      </c>
      <c r="AZ117" s="17" t="str">
        <f t="shared" ref="AZ117:BI117" ca="1" si="249">IFERROR(OFFSET($AW$1,SUMPRODUCT(SMALL(($AV$2:$AV$201=AZ$1)*ROW($AV$2:$AV$201),ROW(112:112)+COUNTA($AV$2:$AV$201)-SUM(1*($AV$2:$AV$201=AZ$1))))-1,),"")</f>
        <v/>
      </c>
      <c r="BA117" s="17" t="str">
        <f t="shared" ca="1" si="249"/>
        <v/>
      </c>
      <c r="BB117" s="17" t="str">
        <f t="shared" ca="1" si="249"/>
        <v/>
      </c>
      <c r="BC117" s="17" t="str">
        <f t="shared" ca="1" si="249"/>
        <v/>
      </c>
      <c r="BD117" s="17" t="str">
        <f t="shared" ca="1" si="249"/>
        <v/>
      </c>
      <c r="BE117" s="17" t="str">
        <f t="shared" ca="1" si="249"/>
        <v/>
      </c>
      <c r="BF117" s="17" t="str">
        <f t="shared" ca="1" si="249"/>
        <v/>
      </c>
      <c r="BG117" s="17" t="str">
        <f t="shared" ca="1" si="249"/>
        <v/>
      </c>
      <c r="BH117" s="17" t="str">
        <f t="shared" ca="1" si="249"/>
        <v/>
      </c>
      <c r="BI117" s="17" t="str">
        <f t="shared" ca="1" si="249"/>
        <v/>
      </c>
      <c r="BJ117" s="17"/>
      <c r="BK117" s="18" t="str">
        <f t="array" ref="BK117">IFERROR(INDEX($E$1:$E$200,SMALL(IF($E$2:$E$201&lt;&gt;"",ROW($E$2:$E$201),9999),ROW($A116)),COLUMN(A:A)),"")</f>
        <v/>
      </c>
      <c r="BL117" s="18" t="str">
        <f t="array" ref="BL117">IFERROR(INDEX($AJ$1:$AJ$200,SMALL(IF($AJ$2:$AJ$201&lt;&gt;"",ROW($AJ$2:$AJ$201),9999),ROW(A116)),COLUMN(A:A)),"")</f>
        <v/>
      </c>
      <c r="BM117" s="18" t="str">
        <f t="array" ref="BM117">T(INDEX($BK:$BK,MIN(IF(COUNTIF(BM$1:BM116,$BK$2:$BK$201),4^8,ROW($BK$2:$BK$201)))))</f>
        <v/>
      </c>
      <c r="BN117" s="18" t="str">
        <f t="array" ref="BN117">T(INDEX($BL:$BL,MIN(IF(COUNTIF(BN$1:BN116,$BL$2:$BL$201),4^8,ROW($BL$2:$BL$201)))))</f>
        <v/>
      </c>
      <c r="BO117" s="18" t="str">
        <f t="array" aca="1" ref="BO117" ca="1">IF(ROW(BO116)&gt;(COUNTA($BM$2:$BN$201)-COUNTIF($BM$2:$BN$201,"")),"",INDIRECT(TEXT(RIGHT(SMALL(IF($BM$2:$BN$501&lt;&gt;"",COLUMN($BM$2:$BN$501)*10001+ROW($BM$2:$BN$501)*100,999999),ROW(BO116)),4),"!R00!C00"),))</f>
        <v/>
      </c>
      <c r="BP117" s="18" t="str">
        <f t="array" aca="1" ref="BP117" ca="1">T(INDEX($BO:$BO,MIN(IF(COUNTIF(BP$1:BP116,$BO$2:$BO$201),4^8,ROW($BO$2:$BO$201)))))</f>
        <v/>
      </c>
    </row>
    <row r="118" spans="1:68">
      <c r="A118" s="344" t="str">
        <f>IF(AND(地價差額試算!A132="",$E118&lt;&gt;""),A117,IF(AND(地價差額試算!A132&lt;&gt;"",$E118&lt;&gt;""),地價差額試算!A132,""))</f>
        <v/>
      </c>
      <c r="B118" s="344" t="str">
        <f>IF(AND(地價差額試算!B132="",$E118&lt;&gt;""),B117,IF(AND(地價差額試算!B132&lt;&gt;"",$E118&lt;&gt;""),地價差額試算!B132,""))</f>
        <v/>
      </c>
      <c r="C118" s="344" t="str">
        <f>IF(AND(地價差額試算!C132="",$E118&lt;&gt;""),C117,IF(AND(地價差額試算!C132&lt;&gt;"",$E118&lt;&gt;""),地價差額試算!C132,""))</f>
        <v/>
      </c>
      <c r="D118" s="344" t="str">
        <f>IF(地價差額試算!D132&lt;&gt;"",地價差額試算!D132,"")</f>
        <v/>
      </c>
      <c r="E118" s="344" t="str">
        <f>IF(地價差額試算!E132&lt;&gt;"",地價差額試算!E132,"")</f>
        <v/>
      </c>
      <c r="F118" s="344" t="str">
        <f>IF(地價差額試算!F132&lt;&gt;"",地價差額試算!F132,"")</f>
        <v/>
      </c>
      <c r="G118" s="344" t="str">
        <f>IF(地價差額試算!G132&lt;&gt;"",地價差額試算!G132,"")</f>
        <v/>
      </c>
      <c r="H118" s="344" t="str">
        <f t="shared" si="142"/>
        <v/>
      </c>
      <c r="I118" s="344" t="str">
        <f t="shared" si="206"/>
        <v/>
      </c>
      <c r="J118" s="344" t="str">
        <f t="shared" si="207"/>
        <v/>
      </c>
      <c r="K118" s="17"/>
      <c r="L118" s="344" t="str">
        <f t="array" ref="L118">IFERROR(INDEX($A$1:$A$200,SMALL(IF($A$2:$A$201&lt;&gt;"",ROW($A$2:$A$201),9999),ROW(L117)),COLUMN(A:A)),"")</f>
        <v/>
      </c>
      <c r="M118" s="344" t="str">
        <f t="array" ref="M118">IFERROR(INDEX($E$1:$E$200,SMALL(IF($E$2:$E$201&lt;&gt;"",ROW($E$2:$E$201),9999),ROW(M117)),COLUMN(A:A)),"")</f>
        <v/>
      </c>
      <c r="N118" s="344" t="str">
        <f t="array" ref="N118">IFERROR(INDEX($F$1:$F$200,SMALL(IF($F$2:$F$201&lt;&gt;"",ROW($F$2:$F$201),9999),ROW(N117)),COLUMN(A:A)),"")</f>
        <v/>
      </c>
      <c r="O118" s="344" t="str">
        <f t="array" ref="O118">IFERROR(INDEX($G$1:$G$200,SMALL(IF($G$2:$G$201&lt;&gt;"",ROW($G$2:$G$201),9999),ROW(O117)),COLUMN(A:A)),"")</f>
        <v/>
      </c>
      <c r="P118" s="17"/>
      <c r="Q118" s="344" t="str">
        <f t="array" ref="Q118:R118">IFERROR((INDEX(L$1:O$201,SMALL(IF(MATCH($L$2:$L$201&amp;$O$2:$O$201,$L$2:$L$201&amp;$O$2:$O$201, )=ROW($L$1:$O$200),ROW($L$2:$O$201),4^8),ROW(A117)),{1,4})&amp;""),"")</f>
        <v/>
      </c>
      <c r="R118" s="344" t="str">
        <v/>
      </c>
      <c r="S118" s="17"/>
      <c r="T118" s="17" t="str">
        <f t="array" ref="T118">T(INDEX(Q:Q,MIN(IF(COUNTIF(T$1:T117,$Q$2:$Q$201),4^8,ROW($Q$2:$Q$201)))))</f>
        <v/>
      </c>
      <c r="U118" s="17" t="str">
        <f t="shared" ref="U118:AD118" ca="1" si="250">IFERROR(OFFSET($R$1,SUMPRODUCT(SMALL(($Q$2:$Q$201=U$1)*ROW($Q$2:$Q$201),ROW(113:113)+COUNTA($Q$2:$Q$201)-SUM(1*($Q$2:$Q$201=U$1))))-1,),"")</f>
        <v/>
      </c>
      <c r="V118" s="17" t="str">
        <f t="shared" ca="1" si="250"/>
        <v/>
      </c>
      <c r="W118" s="17" t="str">
        <f t="shared" ca="1" si="250"/>
        <v/>
      </c>
      <c r="X118" s="17" t="str">
        <f t="shared" ca="1" si="250"/>
        <v/>
      </c>
      <c r="Y118" s="17" t="str">
        <f t="shared" ca="1" si="250"/>
        <v/>
      </c>
      <c r="Z118" s="17" t="str">
        <f t="shared" ca="1" si="250"/>
        <v/>
      </c>
      <c r="AA118" s="17" t="str">
        <f t="shared" ca="1" si="250"/>
        <v/>
      </c>
      <c r="AB118" s="17" t="str">
        <f t="shared" ca="1" si="250"/>
        <v/>
      </c>
      <c r="AC118" s="17" t="str">
        <f t="shared" ca="1" si="250"/>
        <v/>
      </c>
      <c r="AD118" s="17" t="str">
        <f t="shared" ca="1" si="250"/>
        <v/>
      </c>
      <c r="AE118" s="17"/>
      <c r="AF118" s="344" t="str">
        <f>IF(AND(地價差額試算!K132="",$AJ118&lt;&gt;""),AF117,IF(AND(地價差額試算!K132&lt;&gt;"",$AJ118&lt;&gt;""),地價差額試算!K132,""))</f>
        <v/>
      </c>
      <c r="AG118" s="344" t="str">
        <f>IF(AND(地價差額試算!L132="",$AJ118&lt;&gt;""),AG117,IF(AND(地價差額試算!L132&lt;&gt;"",$AJ118&lt;&gt;""),地價差額試算!L132,""))</f>
        <v/>
      </c>
      <c r="AH118" s="344" t="str">
        <f>IF(AND(地價差額試算!M132="",$AJ118&lt;&gt;""),AH117,IF(AND(地價差額試算!M132&lt;&gt;"",$AJ118&lt;&gt;""),地價差額試算!M132,""))</f>
        <v/>
      </c>
      <c r="AI118" s="344" t="str">
        <f>IF(地價差額試算!N132&lt;&gt;"",地價差額試算!N132,"")</f>
        <v/>
      </c>
      <c r="AJ118" s="344" t="str">
        <f>IF(地價差額試算!O132&lt;&gt;"",地價差額試算!O132,"")</f>
        <v/>
      </c>
      <c r="AK118" s="344" t="str">
        <f>IF(地價差額試算!P132&lt;&gt;"",地價差額試算!P132,"")</f>
        <v/>
      </c>
      <c r="AL118" s="344" t="str">
        <f>IF(地價差額試算!Q132&lt;&gt;"",地價差額試算!Q132,"")</f>
        <v/>
      </c>
      <c r="AM118" s="344" t="str">
        <f t="shared" si="144"/>
        <v/>
      </c>
      <c r="AN118" s="344" t="str">
        <f t="shared" si="209"/>
        <v/>
      </c>
      <c r="AO118" s="344" t="str">
        <f t="shared" si="210"/>
        <v/>
      </c>
      <c r="AP118" s="17"/>
      <c r="AQ118" s="344" t="str">
        <f t="array" ref="AQ118">IFERROR(INDEX($AF$1:$AF$200,SMALL(IF($AF$2:$AF$201&lt;&gt;"",ROW($AF$2:$AF$201),9999),ROW(AQ117)),COLUMN(A:A)),"")</f>
        <v/>
      </c>
      <c r="AR118" s="344" t="str">
        <f t="array" ref="AR118">IFERROR(INDEX($AJ$1:$AJ$200,SMALL(IF($AJ$2:$AJ$201&lt;&gt;"",ROW($AJ$2:$AJ$201),9999),ROW(AQ117)),COLUMN(A:A)),"")</f>
        <v/>
      </c>
      <c r="AS118" s="344" t="str">
        <f t="array" ref="AS118">IFERROR(INDEX($AK$1:$AK$200,SMALL(IF($AK$2:$AK$201&lt;&gt;"",ROW($AK$2:$AK$201),9999),ROW(AS117)),COLUMN(A:A)),"")</f>
        <v/>
      </c>
      <c r="AT118" s="344" t="str">
        <f t="array" ref="AT118">IFERROR(INDEX($AL$1:$AL$200,SMALL(IF($AL$2:$AL$201&lt;&gt;"",ROW($AL$2:$AL$201),9999),ROW(AT117)),COLUMN(A:A)),"")</f>
        <v/>
      </c>
      <c r="AU118" s="17"/>
      <c r="AV118" s="344" t="str">
        <f t="array" ref="AV118:AW118">IFERROR((INDEX(AQ$1:AT$201,SMALL(IF(MATCH($AQ$2:$AQ$201&amp;$AT$2:$AT$201,$AQ$2:$AQ$201&amp;$AT$2:$AT$201, )=ROW($AQ$1:$AT$200),ROW($AQ$2:$AT$201),4^8),ROW(AV117)),{1,4})&amp;""),"")</f>
        <v/>
      </c>
      <c r="AW118" s="344" t="str">
        <v/>
      </c>
      <c r="AX118" s="17"/>
      <c r="AY118" s="17" t="str">
        <f t="array" ref="AY118">T(INDEX(AV:AV,MIN(IF(COUNTIF(AY$1:AY117,$AV$2:$AV$201),4^8,ROW($AV$2:$AV$201)))))</f>
        <v/>
      </c>
      <c r="AZ118" s="17" t="str">
        <f t="shared" ref="AZ118:BI118" ca="1" si="251">IFERROR(OFFSET($AW$1,SUMPRODUCT(SMALL(($AV$2:$AV$201=AZ$1)*ROW($AV$2:$AV$201),ROW(113:113)+COUNTA($AV$2:$AV$201)-SUM(1*($AV$2:$AV$201=AZ$1))))-1,),"")</f>
        <v/>
      </c>
      <c r="BA118" s="17" t="str">
        <f t="shared" ca="1" si="251"/>
        <v/>
      </c>
      <c r="BB118" s="17" t="str">
        <f t="shared" ca="1" si="251"/>
        <v/>
      </c>
      <c r="BC118" s="17" t="str">
        <f t="shared" ca="1" si="251"/>
        <v/>
      </c>
      <c r="BD118" s="17" t="str">
        <f t="shared" ca="1" si="251"/>
        <v/>
      </c>
      <c r="BE118" s="17" t="str">
        <f t="shared" ca="1" si="251"/>
        <v/>
      </c>
      <c r="BF118" s="17" t="str">
        <f t="shared" ca="1" si="251"/>
        <v/>
      </c>
      <c r="BG118" s="17" t="str">
        <f t="shared" ca="1" si="251"/>
        <v/>
      </c>
      <c r="BH118" s="17" t="str">
        <f t="shared" ca="1" si="251"/>
        <v/>
      </c>
      <c r="BI118" s="17" t="str">
        <f t="shared" ca="1" si="251"/>
        <v/>
      </c>
      <c r="BJ118" s="17"/>
      <c r="BK118" s="18" t="str">
        <f t="array" ref="BK118">IFERROR(INDEX($E$1:$E$200,SMALL(IF($E$2:$E$201&lt;&gt;"",ROW($E$2:$E$201),9999),ROW($A117)),COLUMN(A:A)),"")</f>
        <v/>
      </c>
      <c r="BL118" s="18" t="str">
        <f t="array" ref="BL118">IFERROR(INDEX($AJ$1:$AJ$200,SMALL(IF($AJ$2:$AJ$201&lt;&gt;"",ROW($AJ$2:$AJ$201),9999),ROW(A117)),COLUMN(A:A)),"")</f>
        <v/>
      </c>
      <c r="BM118" s="18" t="str">
        <f t="array" ref="BM118">T(INDEX($BK:$BK,MIN(IF(COUNTIF(BM$1:BM117,$BK$2:$BK$201),4^8,ROW($BK$2:$BK$201)))))</f>
        <v/>
      </c>
      <c r="BN118" s="18" t="str">
        <f t="array" ref="BN118">T(INDEX($BL:$BL,MIN(IF(COUNTIF(BN$1:BN117,$BL$2:$BL$201),4^8,ROW($BL$2:$BL$201)))))</f>
        <v/>
      </c>
      <c r="BO118" s="18" t="str">
        <f t="array" aca="1" ref="BO118" ca="1">IF(ROW(BO117)&gt;(COUNTA($BM$2:$BN$201)-COUNTIF($BM$2:$BN$201,"")),"",INDIRECT(TEXT(RIGHT(SMALL(IF($BM$2:$BN$501&lt;&gt;"",COLUMN($BM$2:$BN$501)*10001+ROW($BM$2:$BN$501)*100,999999),ROW(BO117)),4),"!R00!C00"),))</f>
        <v/>
      </c>
      <c r="BP118" s="18" t="str">
        <f t="array" aca="1" ref="BP118" ca="1">T(INDEX($BO:$BO,MIN(IF(COUNTIF(BP$1:BP117,$BO$2:$BO$201),4^8,ROW($BO$2:$BO$201)))))</f>
        <v/>
      </c>
    </row>
    <row r="119" spans="1:68">
      <c r="A119" s="344" t="str">
        <f>IF(AND(地價差額試算!A133="",$E119&lt;&gt;""),A118,IF(AND(地價差額試算!A133&lt;&gt;"",$E119&lt;&gt;""),地價差額試算!A133,""))</f>
        <v/>
      </c>
      <c r="B119" s="344" t="str">
        <f>IF(AND(地價差額試算!B133="",$E119&lt;&gt;""),B118,IF(AND(地價差額試算!B133&lt;&gt;"",$E119&lt;&gt;""),地價差額試算!B133,""))</f>
        <v/>
      </c>
      <c r="C119" s="344" t="str">
        <f>IF(AND(地價差額試算!C133="",$E119&lt;&gt;""),C118,IF(AND(地價差額試算!C133&lt;&gt;"",$E119&lt;&gt;""),地價差額試算!C133,""))</f>
        <v/>
      </c>
      <c r="D119" s="344" t="str">
        <f>IF(地價差額試算!D133&lt;&gt;"",地價差額試算!D133,"")</f>
        <v/>
      </c>
      <c r="E119" s="344" t="str">
        <f>IF(地價差額試算!E133&lt;&gt;"",地價差額試算!E133,"")</f>
        <v/>
      </c>
      <c r="F119" s="344" t="str">
        <f>IF(地價差額試算!F133&lt;&gt;"",地價差額試算!F133,"")</f>
        <v/>
      </c>
      <c r="G119" s="344" t="str">
        <f>IF(地價差額試算!G133&lt;&gt;"",地價差額試算!G133,"")</f>
        <v/>
      </c>
      <c r="H119" s="344" t="str">
        <f t="shared" si="142"/>
        <v/>
      </c>
      <c r="I119" s="344" t="str">
        <f t="shared" si="206"/>
        <v/>
      </c>
      <c r="J119" s="344" t="str">
        <f t="shared" si="207"/>
        <v/>
      </c>
      <c r="K119" s="17"/>
      <c r="L119" s="344" t="str">
        <f t="array" ref="L119">IFERROR(INDEX($A$1:$A$200,SMALL(IF($A$2:$A$201&lt;&gt;"",ROW($A$2:$A$201),9999),ROW(L118)),COLUMN(A:A)),"")</f>
        <v/>
      </c>
      <c r="M119" s="344" t="str">
        <f t="array" ref="M119">IFERROR(INDEX($E$1:$E$200,SMALL(IF($E$2:$E$201&lt;&gt;"",ROW($E$2:$E$201),9999),ROW(M118)),COLUMN(A:A)),"")</f>
        <v/>
      </c>
      <c r="N119" s="344" t="str">
        <f t="array" ref="N119">IFERROR(INDEX($F$1:$F$200,SMALL(IF($F$2:$F$201&lt;&gt;"",ROW($F$2:$F$201),9999),ROW(N118)),COLUMN(A:A)),"")</f>
        <v/>
      </c>
      <c r="O119" s="344" t="str">
        <f t="array" ref="O119">IFERROR(INDEX($G$1:$G$200,SMALL(IF($G$2:$G$201&lt;&gt;"",ROW($G$2:$G$201),9999),ROW(O118)),COLUMN(A:A)),"")</f>
        <v/>
      </c>
      <c r="P119" s="17"/>
      <c r="Q119" s="344" t="str">
        <f t="array" ref="Q119:R119">IFERROR((INDEX(L$1:O$201,SMALL(IF(MATCH($L$2:$L$201&amp;$O$2:$O$201,$L$2:$L$201&amp;$O$2:$O$201, )=ROW($L$1:$O$200),ROW($L$2:$O$201),4^8),ROW(A118)),{1,4})&amp;""),"")</f>
        <v/>
      </c>
      <c r="R119" s="344" t="str">
        <v/>
      </c>
      <c r="S119" s="17"/>
      <c r="T119" s="17" t="str">
        <f t="array" ref="T119">T(INDEX(Q:Q,MIN(IF(COUNTIF(T$1:T118,$Q$2:$Q$201),4^8,ROW($Q$2:$Q$201)))))</f>
        <v/>
      </c>
      <c r="U119" s="17" t="str">
        <f t="shared" ref="U119:AD119" ca="1" si="252">IFERROR(OFFSET($R$1,SUMPRODUCT(SMALL(($Q$2:$Q$201=U$1)*ROW($Q$2:$Q$201),ROW(114:114)+COUNTA($Q$2:$Q$201)-SUM(1*($Q$2:$Q$201=U$1))))-1,),"")</f>
        <v/>
      </c>
      <c r="V119" s="17" t="str">
        <f t="shared" ca="1" si="252"/>
        <v/>
      </c>
      <c r="W119" s="17" t="str">
        <f t="shared" ca="1" si="252"/>
        <v/>
      </c>
      <c r="X119" s="17" t="str">
        <f t="shared" ca="1" si="252"/>
        <v/>
      </c>
      <c r="Y119" s="17" t="str">
        <f t="shared" ca="1" si="252"/>
        <v/>
      </c>
      <c r="Z119" s="17" t="str">
        <f t="shared" ca="1" si="252"/>
        <v/>
      </c>
      <c r="AA119" s="17" t="str">
        <f t="shared" ca="1" si="252"/>
        <v/>
      </c>
      <c r="AB119" s="17" t="str">
        <f t="shared" ca="1" si="252"/>
        <v/>
      </c>
      <c r="AC119" s="17" t="str">
        <f t="shared" ca="1" si="252"/>
        <v/>
      </c>
      <c r="AD119" s="17" t="str">
        <f t="shared" ca="1" si="252"/>
        <v/>
      </c>
      <c r="AE119" s="17"/>
      <c r="AF119" s="344" t="str">
        <f>IF(AND(地價差額試算!K133="",$AJ119&lt;&gt;""),AF118,IF(AND(地價差額試算!K133&lt;&gt;"",$AJ119&lt;&gt;""),地價差額試算!K133,""))</f>
        <v/>
      </c>
      <c r="AG119" s="344" t="str">
        <f>IF(AND(地價差額試算!L133="",$AJ119&lt;&gt;""),AG118,IF(AND(地價差額試算!L133&lt;&gt;"",$AJ119&lt;&gt;""),地價差額試算!L133,""))</f>
        <v/>
      </c>
      <c r="AH119" s="344" t="str">
        <f>IF(AND(地價差額試算!M133="",$AJ119&lt;&gt;""),AH118,IF(AND(地價差額試算!M133&lt;&gt;"",$AJ119&lt;&gt;""),地價差額試算!M133,""))</f>
        <v/>
      </c>
      <c r="AI119" s="344" t="str">
        <f>IF(地價差額試算!N133&lt;&gt;"",地價差額試算!N133,"")</f>
        <v/>
      </c>
      <c r="AJ119" s="344" t="str">
        <f>IF(地價差額試算!O133&lt;&gt;"",地價差額試算!O133,"")</f>
        <v/>
      </c>
      <c r="AK119" s="344" t="str">
        <f>IF(地價差額試算!P133&lt;&gt;"",地價差額試算!P133,"")</f>
        <v/>
      </c>
      <c r="AL119" s="344" t="str">
        <f>IF(地價差額試算!Q133&lt;&gt;"",地價差額試算!Q133,"")</f>
        <v/>
      </c>
      <c r="AM119" s="344" t="str">
        <f t="shared" si="144"/>
        <v/>
      </c>
      <c r="AN119" s="344" t="str">
        <f t="shared" si="209"/>
        <v/>
      </c>
      <c r="AO119" s="344" t="str">
        <f t="shared" si="210"/>
        <v/>
      </c>
      <c r="AP119" s="17"/>
      <c r="AQ119" s="344" t="str">
        <f t="array" ref="AQ119">IFERROR(INDEX($AF$1:$AF$200,SMALL(IF($AF$2:$AF$201&lt;&gt;"",ROW($AF$2:$AF$201),9999),ROW(AQ118)),COLUMN(A:A)),"")</f>
        <v/>
      </c>
      <c r="AR119" s="344" t="str">
        <f t="array" ref="AR119">IFERROR(INDEX($AJ$1:$AJ$200,SMALL(IF($AJ$2:$AJ$201&lt;&gt;"",ROW($AJ$2:$AJ$201),9999),ROW(AQ118)),COLUMN(A:A)),"")</f>
        <v/>
      </c>
      <c r="AS119" s="344" t="str">
        <f t="array" ref="AS119">IFERROR(INDEX($AK$1:$AK$200,SMALL(IF($AK$2:$AK$201&lt;&gt;"",ROW($AK$2:$AK$201),9999),ROW(AS118)),COLUMN(A:A)),"")</f>
        <v/>
      </c>
      <c r="AT119" s="344" t="str">
        <f t="array" ref="AT119">IFERROR(INDEX($AL$1:$AL$200,SMALL(IF($AL$2:$AL$201&lt;&gt;"",ROW($AL$2:$AL$201),9999),ROW(AT118)),COLUMN(A:A)),"")</f>
        <v/>
      </c>
      <c r="AU119" s="17"/>
      <c r="AV119" s="344" t="str">
        <f t="array" ref="AV119:AW119">IFERROR((INDEX(AQ$1:AT$201,SMALL(IF(MATCH($AQ$2:$AQ$201&amp;$AT$2:$AT$201,$AQ$2:$AQ$201&amp;$AT$2:$AT$201, )=ROW($AQ$1:$AT$200),ROW($AQ$2:$AT$201),4^8),ROW(AV118)),{1,4})&amp;""),"")</f>
        <v/>
      </c>
      <c r="AW119" s="344" t="str">
        <v/>
      </c>
      <c r="AX119" s="17"/>
      <c r="AY119" s="17" t="str">
        <f t="array" ref="AY119">T(INDEX(AV:AV,MIN(IF(COUNTIF(AY$1:AY118,$AV$2:$AV$201),4^8,ROW($AV$2:$AV$201)))))</f>
        <v/>
      </c>
      <c r="AZ119" s="17" t="str">
        <f t="shared" ref="AZ119:BI119" ca="1" si="253">IFERROR(OFFSET($AW$1,SUMPRODUCT(SMALL(($AV$2:$AV$201=AZ$1)*ROW($AV$2:$AV$201),ROW(114:114)+COUNTA($AV$2:$AV$201)-SUM(1*($AV$2:$AV$201=AZ$1))))-1,),"")</f>
        <v/>
      </c>
      <c r="BA119" s="17" t="str">
        <f t="shared" ca="1" si="253"/>
        <v/>
      </c>
      <c r="BB119" s="17" t="str">
        <f t="shared" ca="1" si="253"/>
        <v/>
      </c>
      <c r="BC119" s="17" t="str">
        <f t="shared" ca="1" si="253"/>
        <v/>
      </c>
      <c r="BD119" s="17" t="str">
        <f t="shared" ca="1" si="253"/>
        <v/>
      </c>
      <c r="BE119" s="17" t="str">
        <f t="shared" ca="1" si="253"/>
        <v/>
      </c>
      <c r="BF119" s="17" t="str">
        <f t="shared" ca="1" si="253"/>
        <v/>
      </c>
      <c r="BG119" s="17" t="str">
        <f t="shared" ca="1" si="253"/>
        <v/>
      </c>
      <c r="BH119" s="17" t="str">
        <f t="shared" ca="1" si="253"/>
        <v/>
      </c>
      <c r="BI119" s="17" t="str">
        <f t="shared" ca="1" si="253"/>
        <v/>
      </c>
      <c r="BJ119" s="17"/>
      <c r="BK119" s="18" t="str">
        <f t="array" ref="BK119">IFERROR(INDEX($E$1:$E$200,SMALL(IF($E$2:$E$201&lt;&gt;"",ROW($E$2:$E$201),9999),ROW($A118)),COLUMN(A:A)),"")</f>
        <v/>
      </c>
      <c r="BL119" s="18" t="str">
        <f t="array" ref="BL119">IFERROR(INDEX($AJ$1:$AJ$200,SMALL(IF($AJ$2:$AJ$201&lt;&gt;"",ROW($AJ$2:$AJ$201),9999),ROW(A118)),COLUMN(A:A)),"")</f>
        <v/>
      </c>
      <c r="BM119" s="18" t="str">
        <f t="array" ref="BM119">T(INDEX($BK:$BK,MIN(IF(COUNTIF(BM$1:BM118,$BK$2:$BK$201),4^8,ROW($BK$2:$BK$201)))))</f>
        <v/>
      </c>
      <c r="BN119" s="18" t="str">
        <f t="array" ref="BN119">T(INDEX($BL:$BL,MIN(IF(COUNTIF(BN$1:BN118,$BL$2:$BL$201),4^8,ROW($BL$2:$BL$201)))))</f>
        <v/>
      </c>
      <c r="BO119" s="18" t="str">
        <f t="array" aca="1" ref="BO119" ca="1">IF(ROW(BO118)&gt;(COUNTA($BM$2:$BN$201)-COUNTIF($BM$2:$BN$201,"")),"",INDIRECT(TEXT(RIGHT(SMALL(IF($BM$2:$BN$501&lt;&gt;"",COLUMN($BM$2:$BN$501)*10001+ROW($BM$2:$BN$501)*100,999999),ROW(BO118)),4),"!R00!C00"),))</f>
        <v/>
      </c>
      <c r="BP119" s="18" t="str">
        <f t="array" aca="1" ref="BP119" ca="1">T(INDEX($BO:$BO,MIN(IF(COUNTIF(BP$1:BP118,$BO$2:$BO$201),4^8,ROW($BO$2:$BO$201)))))</f>
        <v/>
      </c>
    </row>
    <row r="120" spans="1:68">
      <c r="A120" s="344" t="str">
        <f>IF(AND(地價差額試算!A134="",$E120&lt;&gt;""),A119,IF(AND(地價差額試算!A134&lt;&gt;"",$E120&lt;&gt;""),地價差額試算!A134,""))</f>
        <v/>
      </c>
      <c r="B120" s="344" t="str">
        <f>IF(AND(地價差額試算!B134="",$E120&lt;&gt;""),B119,IF(AND(地價差額試算!B134&lt;&gt;"",$E120&lt;&gt;""),地價差額試算!B134,""))</f>
        <v/>
      </c>
      <c r="C120" s="344" t="str">
        <f>IF(AND(地價差額試算!C134="",$E120&lt;&gt;""),C119,IF(AND(地價差額試算!C134&lt;&gt;"",$E120&lt;&gt;""),地價差額試算!C134,""))</f>
        <v/>
      </c>
      <c r="D120" s="344" t="str">
        <f>IF(地價差額試算!D134&lt;&gt;"",地價差額試算!D134,"")</f>
        <v/>
      </c>
      <c r="E120" s="344" t="str">
        <f>IF(地價差額試算!E134&lt;&gt;"",地價差額試算!E134,"")</f>
        <v/>
      </c>
      <c r="F120" s="344" t="str">
        <f>IF(地價差額試算!F134&lt;&gt;"",地價差額試算!F134,"")</f>
        <v/>
      </c>
      <c r="G120" s="344" t="str">
        <f>IF(地價差額試算!G134&lt;&gt;"",地價差額試算!G134,"")</f>
        <v/>
      </c>
      <c r="H120" s="344" t="str">
        <f t="shared" si="142"/>
        <v/>
      </c>
      <c r="I120" s="344" t="str">
        <f t="shared" si="206"/>
        <v/>
      </c>
      <c r="J120" s="344" t="str">
        <f t="shared" si="207"/>
        <v/>
      </c>
      <c r="K120" s="17"/>
      <c r="L120" s="344" t="str">
        <f t="array" ref="L120">IFERROR(INDEX($A$1:$A$200,SMALL(IF($A$2:$A$201&lt;&gt;"",ROW($A$2:$A$201),9999),ROW(L119)),COLUMN(A:A)),"")</f>
        <v/>
      </c>
      <c r="M120" s="344" t="str">
        <f t="array" ref="M120">IFERROR(INDEX($E$1:$E$200,SMALL(IF($E$2:$E$201&lt;&gt;"",ROW($E$2:$E$201),9999),ROW(M119)),COLUMN(A:A)),"")</f>
        <v/>
      </c>
      <c r="N120" s="344" t="str">
        <f t="array" ref="N120">IFERROR(INDEX($F$1:$F$200,SMALL(IF($F$2:$F$201&lt;&gt;"",ROW($F$2:$F$201),9999),ROW(N119)),COLUMN(A:A)),"")</f>
        <v/>
      </c>
      <c r="O120" s="344" t="str">
        <f t="array" ref="O120">IFERROR(INDEX($G$1:$G$200,SMALL(IF($G$2:$G$201&lt;&gt;"",ROW($G$2:$G$201),9999),ROW(O119)),COLUMN(A:A)),"")</f>
        <v/>
      </c>
      <c r="P120" s="17"/>
      <c r="Q120" s="344" t="str">
        <f t="array" ref="Q120:R120">IFERROR((INDEX(L$1:O$201,SMALL(IF(MATCH($L$2:$L$201&amp;$O$2:$O$201,$L$2:$L$201&amp;$O$2:$O$201, )=ROW($L$1:$O$200),ROW($L$2:$O$201),4^8),ROW(A119)),{1,4})&amp;""),"")</f>
        <v/>
      </c>
      <c r="R120" s="344" t="str">
        <v/>
      </c>
      <c r="S120" s="17"/>
      <c r="T120" s="17" t="str">
        <f t="array" ref="T120">T(INDEX(Q:Q,MIN(IF(COUNTIF(T$1:T119,$Q$2:$Q$201),4^8,ROW($Q$2:$Q$201)))))</f>
        <v/>
      </c>
      <c r="U120" s="17" t="str">
        <f t="shared" ref="U120:AD120" ca="1" si="254">IFERROR(OFFSET($R$1,SUMPRODUCT(SMALL(($Q$2:$Q$201=U$1)*ROW($Q$2:$Q$201),ROW(115:115)+COUNTA($Q$2:$Q$201)-SUM(1*($Q$2:$Q$201=U$1))))-1,),"")</f>
        <v/>
      </c>
      <c r="V120" s="17" t="str">
        <f t="shared" ca="1" si="254"/>
        <v/>
      </c>
      <c r="W120" s="17" t="str">
        <f t="shared" ca="1" si="254"/>
        <v/>
      </c>
      <c r="X120" s="17" t="str">
        <f t="shared" ca="1" si="254"/>
        <v/>
      </c>
      <c r="Y120" s="17" t="str">
        <f t="shared" ca="1" si="254"/>
        <v/>
      </c>
      <c r="Z120" s="17" t="str">
        <f t="shared" ca="1" si="254"/>
        <v/>
      </c>
      <c r="AA120" s="17" t="str">
        <f t="shared" ca="1" si="254"/>
        <v/>
      </c>
      <c r="AB120" s="17" t="str">
        <f t="shared" ca="1" si="254"/>
        <v/>
      </c>
      <c r="AC120" s="17" t="str">
        <f t="shared" ca="1" si="254"/>
        <v/>
      </c>
      <c r="AD120" s="17" t="str">
        <f t="shared" ca="1" si="254"/>
        <v/>
      </c>
      <c r="AE120" s="17"/>
      <c r="AF120" s="344" t="str">
        <f>IF(AND(地價差額試算!K134="",$AJ120&lt;&gt;""),AF119,IF(AND(地價差額試算!K134&lt;&gt;"",$AJ120&lt;&gt;""),地價差額試算!K134,""))</f>
        <v/>
      </c>
      <c r="AG120" s="344" t="str">
        <f>IF(AND(地價差額試算!L134="",$AJ120&lt;&gt;""),AG119,IF(AND(地價差額試算!L134&lt;&gt;"",$AJ120&lt;&gt;""),地價差額試算!L134,""))</f>
        <v/>
      </c>
      <c r="AH120" s="344" t="str">
        <f>IF(AND(地價差額試算!M134="",$AJ120&lt;&gt;""),AH119,IF(AND(地價差額試算!M134&lt;&gt;"",$AJ120&lt;&gt;""),地價差額試算!M134,""))</f>
        <v/>
      </c>
      <c r="AI120" s="344" t="str">
        <f>IF(地價差額試算!N134&lt;&gt;"",地價差額試算!N134,"")</f>
        <v/>
      </c>
      <c r="AJ120" s="344" t="str">
        <f>IF(地價差額試算!O134&lt;&gt;"",地價差額試算!O134,"")</f>
        <v/>
      </c>
      <c r="AK120" s="344" t="str">
        <f>IF(地價差額試算!P134&lt;&gt;"",地價差額試算!P134,"")</f>
        <v/>
      </c>
      <c r="AL120" s="344" t="str">
        <f>IF(地價差額試算!Q134&lt;&gt;"",地價差額試算!Q134,"")</f>
        <v/>
      </c>
      <c r="AM120" s="344" t="str">
        <f t="shared" si="144"/>
        <v/>
      </c>
      <c r="AN120" s="344" t="str">
        <f t="shared" si="209"/>
        <v/>
      </c>
      <c r="AO120" s="344" t="str">
        <f t="shared" si="210"/>
        <v/>
      </c>
      <c r="AP120" s="17"/>
      <c r="AQ120" s="344" t="str">
        <f t="array" ref="AQ120">IFERROR(INDEX($AF$1:$AF$200,SMALL(IF($AF$2:$AF$201&lt;&gt;"",ROW($AF$2:$AF$201),9999),ROW(AQ119)),COLUMN(A:A)),"")</f>
        <v/>
      </c>
      <c r="AR120" s="344" t="str">
        <f t="array" ref="AR120">IFERROR(INDEX($AJ$1:$AJ$200,SMALL(IF($AJ$2:$AJ$201&lt;&gt;"",ROW($AJ$2:$AJ$201),9999),ROW(AQ119)),COLUMN(A:A)),"")</f>
        <v/>
      </c>
      <c r="AS120" s="344" t="str">
        <f t="array" ref="AS120">IFERROR(INDEX($AK$1:$AK$200,SMALL(IF($AK$2:$AK$201&lt;&gt;"",ROW($AK$2:$AK$201),9999),ROW(AS119)),COLUMN(A:A)),"")</f>
        <v/>
      </c>
      <c r="AT120" s="344" t="str">
        <f t="array" ref="AT120">IFERROR(INDEX($AL$1:$AL$200,SMALL(IF($AL$2:$AL$201&lt;&gt;"",ROW($AL$2:$AL$201),9999),ROW(AT119)),COLUMN(A:A)),"")</f>
        <v/>
      </c>
      <c r="AU120" s="17"/>
      <c r="AV120" s="344" t="str">
        <f t="array" ref="AV120:AW120">IFERROR((INDEX(AQ$1:AT$201,SMALL(IF(MATCH($AQ$2:$AQ$201&amp;$AT$2:$AT$201,$AQ$2:$AQ$201&amp;$AT$2:$AT$201, )=ROW($AQ$1:$AT$200),ROW($AQ$2:$AT$201),4^8),ROW(AV119)),{1,4})&amp;""),"")</f>
        <v/>
      </c>
      <c r="AW120" s="344" t="str">
        <v/>
      </c>
      <c r="AX120" s="17"/>
      <c r="AY120" s="17" t="str">
        <f t="array" ref="AY120">T(INDEX(AV:AV,MIN(IF(COUNTIF(AY$1:AY119,$AV$2:$AV$201),4^8,ROW($AV$2:$AV$201)))))</f>
        <v/>
      </c>
      <c r="AZ120" s="17" t="str">
        <f t="shared" ref="AZ120:BI120" ca="1" si="255">IFERROR(OFFSET($AW$1,SUMPRODUCT(SMALL(($AV$2:$AV$201=AZ$1)*ROW($AV$2:$AV$201),ROW(115:115)+COUNTA($AV$2:$AV$201)-SUM(1*($AV$2:$AV$201=AZ$1))))-1,),"")</f>
        <v/>
      </c>
      <c r="BA120" s="17" t="str">
        <f t="shared" ca="1" si="255"/>
        <v/>
      </c>
      <c r="BB120" s="17" t="str">
        <f t="shared" ca="1" si="255"/>
        <v/>
      </c>
      <c r="BC120" s="17" t="str">
        <f t="shared" ca="1" si="255"/>
        <v/>
      </c>
      <c r="BD120" s="17" t="str">
        <f t="shared" ca="1" si="255"/>
        <v/>
      </c>
      <c r="BE120" s="17" t="str">
        <f t="shared" ca="1" si="255"/>
        <v/>
      </c>
      <c r="BF120" s="17" t="str">
        <f t="shared" ca="1" si="255"/>
        <v/>
      </c>
      <c r="BG120" s="17" t="str">
        <f t="shared" ca="1" si="255"/>
        <v/>
      </c>
      <c r="BH120" s="17" t="str">
        <f t="shared" ca="1" si="255"/>
        <v/>
      </c>
      <c r="BI120" s="17" t="str">
        <f t="shared" ca="1" si="255"/>
        <v/>
      </c>
      <c r="BJ120" s="17"/>
      <c r="BK120" s="18" t="str">
        <f t="array" ref="BK120">IFERROR(INDEX($E$1:$E$200,SMALL(IF($E$2:$E$201&lt;&gt;"",ROW($E$2:$E$201),9999),ROW($A119)),COLUMN(A:A)),"")</f>
        <v/>
      </c>
      <c r="BL120" s="18" t="str">
        <f t="array" ref="BL120">IFERROR(INDEX($AJ$1:$AJ$200,SMALL(IF($AJ$2:$AJ$201&lt;&gt;"",ROW($AJ$2:$AJ$201),9999),ROW(A119)),COLUMN(A:A)),"")</f>
        <v/>
      </c>
      <c r="BM120" s="18" t="str">
        <f t="array" ref="BM120">T(INDEX($BK:$BK,MIN(IF(COUNTIF(BM$1:BM119,$BK$2:$BK$201),4^8,ROW($BK$2:$BK$201)))))</f>
        <v/>
      </c>
      <c r="BN120" s="18" t="str">
        <f t="array" ref="BN120">T(INDEX($BL:$BL,MIN(IF(COUNTIF(BN$1:BN119,$BL$2:$BL$201),4^8,ROW($BL$2:$BL$201)))))</f>
        <v/>
      </c>
      <c r="BO120" s="18" t="str">
        <f t="array" aca="1" ref="BO120" ca="1">IF(ROW(BO119)&gt;(COUNTA($BM$2:$BN$201)-COUNTIF($BM$2:$BN$201,"")),"",INDIRECT(TEXT(RIGHT(SMALL(IF($BM$2:$BN$501&lt;&gt;"",COLUMN($BM$2:$BN$501)*10001+ROW($BM$2:$BN$501)*100,999999),ROW(BO119)),4),"!R00!C00"),))</f>
        <v/>
      </c>
      <c r="BP120" s="18" t="str">
        <f t="array" aca="1" ref="BP120" ca="1">T(INDEX($BO:$BO,MIN(IF(COUNTIF(BP$1:BP119,$BO$2:$BO$201),4^8,ROW($BO$2:$BO$201)))))</f>
        <v/>
      </c>
    </row>
    <row r="121" spans="1:68">
      <c r="A121" s="344" t="str">
        <f>IF(AND(地價差額試算!A135="",$E121&lt;&gt;""),A120,IF(AND(地價差額試算!A135&lt;&gt;"",$E121&lt;&gt;""),地價差額試算!A135,""))</f>
        <v/>
      </c>
      <c r="B121" s="344" t="str">
        <f>IF(AND(地價差額試算!B135="",$E121&lt;&gt;""),B120,IF(AND(地價差額試算!B135&lt;&gt;"",$E121&lt;&gt;""),地價差額試算!B135,""))</f>
        <v/>
      </c>
      <c r="C121" s="344" t="str">
        <f>IF(AND(地價差額試算!C135="",$E121&lt;&gt;""),C120,IF(AND(地價差額試算!C135&lt;&gt;"",$E121&lt;&gt;""),地價差額試算!C135,""))</f>
        <v/>
      </c>
      <c r="D121" s="344" t="str">
        <f>IF(地價差額試算!D135&lt;&gt;"",地價差額試算!D135,"")</f>
        <v/>
      </c>
      <c r="E121" s="344" t="str">
        <f>IF(地價差額試算!E135&lt;&gt;"",地價差額試算!E135,"")</f>
        <v/>
      </c>
      <c r="F121" s="344" t="str">
        <f>IF(地價差額試算!F135&lt;&gt;"",地價差額試算!F135,"")</f>
        <v/>
      </c>
      <c r="G121" s="344" t="str">
        <f>IF(地價差額試算!G135&lt;&gt;"",地價差額試算!G135,"")</f>
        <v/>
      </c>
      <c r="H121" s="344" t="str">
        <f t="shared" si="142"/>
        <v/>
      </c>
      <c r="I121" s="344" t="str">
        <f t="shared" si="206"/>
        <v/>
      </c>
      <c r="J121" s="344" t="str">
        <f t="shared" si="207"/>
        <v/>
      </c>
      <c r="K121" s="17"/>
      <c r="L121" s="344" t="str">
        <f t="array" ref="L121">IFERROR(INDEX($A$1:$A$200,SMALL(IF($A$2:$A$201&lt;&gt;"",ROW($A$2:$A$201),9999),ROW(L120)),COLUMN(A:A)),"")</f>
        <v/>
      </c>
      <c r="M121" s="344" t="str">
        <f t="array" ref="M121">IFERROR(INDEX($E$1:$E$200,SMALL(IF($E$2:$E$201&lt;&gt;"",ROW($E$2:$E$201),9999),ROW(M120)),COLUMN(A:A)),"")</f>
        <v/>
      </c>
      <c r="N121" s="344" t="str">
        <f t="array" ref="N121">IFERROR(INDEX($F$1:$F$200,SMALL(IF($F$2:$F$201&lt;&gt;"",ROW($F$2:$F$201),9999),ROW(N120)),COLUMN(A:A)),"")</f>
        <v/>
      </c>
      <c r="O121" s="344" t="str">
        <f t="array" ref="O121">IFERROR(INDEX($G$1:$G$200,SMALL(IF($G$2:$G$201&lt;&gt;"",ROW($G$2:$G$201),9999),ROW(O120)),COLUMN(A:A)),"")</f>
        <v/>
      </c>
      <c r="P121" s="17"/>
      <c r="Q121" s="344" t="str">
        <f t="array" ref="Q121:R121">IFERROR((INDEX(L$1:O$201,SMALL(IF(MATCH($L$2:$L$201&amp;$O$2:$O$201,$L$2:$L$201&amp;$O$2:$O$201, )=ROW($L$1:$O$200),ROW($L$2:$O$201),4^8),ROW(A120)),{1,4})&amp;""),"")</f>
        <v/>
      </c>
      <c r="R121" s="344" t="str">
        <v/>
      </c>
      <c r="S121" s="17"/>
      <c r="T121" s="17" t="str">
        <f t="array" ref="T121">T(INDEX(Q:Q,MIN(IF(COUNTIF(T$1:T120,$Q$2:$Q$201),4^8,ROW($Q$2:$Q$201)))))</f>
        <v/>
      </c>
      <c r="U121" s="17" t="str">
        <f t="shared" ref="U121:AD121" ca="1" si="256">IFERROR(OFFSET($R$1,SUMPRODUCT(SMALL(($Q$2:$Q$201=U$1)*ROW($Q$2:$Q$201),ROW(116:116)+COUNTA($Q$2:$Q$201)-SUM(1*($Q$2:$Q$201=U$1))))-1,),"")</f>
        <v/>
      </c>
      <c r="V121" s="17" t="str">
        <f t="shared" ca="1" si="256"/>
        <v/>
      </c>
      <c r="W121" s="17" t="str">
        <f t="shared" ca="1" si="256"/>
        <v/>
      </c>
      <c r="X121" s="17" t="str">
        <f t="shared" ca="1" si="256"/>
        <v/>
      </c>
      <c r="Y121" s="17" t="str">
        <f t="shared" ca="1" si="256"/>
        <v/>
      </c>
      <c r="Z121" s="17" t="str">
        <f t="shared" ca="1" si="256"/>
        <v/>
      </c>
      <c r="AA121" s="17" t="str">
        <f t="shared" ca="1" si="256"/>
        <v/>
      </c>
      <c r="AB121" s="17" t="str">
        <f t="shared" ca="1" si="256"/>
        <v/>
      </c>
      <c r="AC121" s="17" t="str">
        <f t="shared" ca="1" si="256"/>
        <v/>
      </c>
      <c r="AD121" s="17" t="str">
        <f t="shared" ca="1" si="256"/>
        <v/>
      </c>
      <c r="AE121" s="17"/>
      <c r="AF121" s="344" t="str">
        <f>IF(AND(地價差額試算!K135="",$AJ121&lt;&gt;""),AF120,IF(AND(地價差額試算!K135&lt;&gt;"",$AJ121&lt;&gt;""),地價差額試算!K135,""))</f>
        <v/>
      </c>
      <c r="AG121" s="344" t="str">
        <f>IF(AND(地價差額試算!L135="",$AJ121&lt;&gt;""),AG120,IF(AND(地價差額試算!L135&lt;&gt;"",$AJ121&lt;&gt;""),地價差額試算!L135,""))</f>
        <v/>
      </c>
      <c r="AH121" s="344" t="str">
        <f>IF(AND(地價差額試算!M135="",$AJ121&lt;&gt;""),AH120,IF(AND(地價差額試算!M135&lt;&gt;"",$AJ121&lt;&gt;""),地價差額試算!M135,""))</f>
        <v/>
      </c>
      <c r="AI121" s="344" t="str">
        <f>IF(地價差額試算!N135&lt;&gt;"",地價差額試算!N135,"")</f>
        <v/>
      </c>
      <c r="AJ121" s="344" t="str">
        <f>IF(地價差額試算!O135&lt;&gt;"",地價差額試算!O135,"")</f>
        <v/>
      </c>
      <c r="AK121" s="344" t="str">
        <f>IF(地價差額試算!P135&lt;&gt;"",地價差額試算!P135,"")</f>
        <v/>
      </c>
      <c r="AL121" s="344" t="str">
        <f>IF(地價差額試算!Q135&lt;&gt;"",地價差額試算!Q135,"")</f>
        <v/>
      </c>
      <c r="AM121" s="344" t="str">
        <f t="shared" si="144"/>
        <v/>
      </c>
      <c r="AN121" s="344" t="str">
        <f t="shared" si="209"/>
        <v/>
      </c>
      <c r="AO121" s="344" t="str">
        <f t="shared" si="210"/>
        <v/>
      </c>
      <c r="AP121" s="17"/>
      <c r="AQ121" s="344" t="str">
        <f t="array" ref="AQ121">IFERROR(INDEX($AF$1:$AF$200,SMALL(IF($AF$2:$AF$201&lt;&gt;"",ROW($AF$2:$AF$201),9999),ROW(AQ120)),COLUMN(A:A)),"")</f>
        <v/>
      </c>
      <c r="AR121" s="344" t="str">
        <f t="array" ref="AR121">IFERROR(INDEX($AJ$1:$AJ$200,SMALL(IF($AJ$2:$AJ$201&lt;&gt;"",ROW($AJ$2:$AJ$201),9999),ROW(AQ120)),COLUMN(A:A)),"")</f>
        <v/>
      </c>
      <c r="AS121" s="344" t="str">
        <f t="array" ref="AS121">IFERROR(INDEX($AK$1:$AK$200,SMALL(IF($AK$2:$AK$201&lt;&gt;"",ROW($AK$2:$AK$201),9999),ROW(AS120)),COLUMN(A:A)),"")</f>
        <v/>
      </c>
      <c r="AT121" s="344" t="str">
        <f t="array" ref="AT121">IFERROR(INDEX($AL$1:$AL$200,SMALL(IF($AL$2:$AL$201&lt;&gt;"",ROW($AL$2:$AL$201),9999),ROW(AT120)),COLUMN(A:A)),"")</f>
        <v/>
      </c>
      <c r="AU121" s="17"/>
      <c r="AV121" s="344" t="str">
        <f t="array" ref="AV121:AW121">IFERROR((INDEX(AQ$1:AT$201,SMALL(IF(MATCH($AQ$2:$AQ$201&amp;$AT$2:$AT$201,$AQ$2:$AQ$201&amp;$AT$2:$AT$201, )=ROW($AQ$1:$AT$200),ROW($AQ$2:$AT$201),4^8),ROW(AV120)),{1,4})&amp;""),"")</f>
        <v/>
      </c>
      <c r="AW121" s="344" t="str">
        <v/>
      </c>
      <c r="AX121" s="17"/>
      <c r="AY121" s="17" t="str">
        <f t="array" ref="AY121">T(INDEX(AV:AV,MIN(IF(COUNTIF(AY$1:AY120,$AV$2:$AV$201),4^8,ROW($AV$2:$AV$201)))))</f>
        <v/>
      </c>
      <c r="AZ121" s="17" t="str">
        <f t="shared" ref="AZ121:BI121" ca="1" si="257">IFERROR(OFFSET($AW$1,SUMPRODUCT(SMALL(($AV$2:$AV$201=AZ$1)*ROW($AV$2:$AV$201),ROW(116:116)+COUNTA($AV$2:$AV$201)-SUM(1*($AV$2:$AV$201=AZ$1))))-1,),"")</f>
        <v/>
      </c>
      <c r="BA121" s="17" t="str">
        <f t="shared" ca="1" si="257"/>
        <v/>
      </c>
      <c r="BB121" s="17" t="str">
        <f t="shared" ca="1" si="257"/>
        <v/>
      </c>
      <c r="BC121" s="17" t="str">
        <f t="shared" ca="1" si="257"/>
        <v/>
      </c>
      <c r="BD121" s="17" t="str">
        <f t="shared" ca="1" si="257"/>
        <v/>
      </c>
      <c r="BE121" s="17" t="str">
        <f t="shared" ca="1" si="257"/>
        <v/>
      </c>
      <c r="BF121" s="17" t="str">
        <f t="shared" ca="1" si="257"/>
        <v/>
      </c>
      <c r="BG121" s="17" t="str">
        <f t="shared" ca="1" si="257"/>
        <v/>
      </c>
      <c r="BH121" s="17" t="str">
        <f t="shared" ca="1" si="257"/>
        <v/>
      </c>
      <c r="BI121" s="17" t="str">
        <f t="shared" ca="1" si="257"/>
        <v/>
      </c>
      <c r="BJ121" s="17"/>
      <c r="BK121" s="18" t="str">
        <f t="array" ref="BK121">IFERROR(INDEX($E$1:$E$200,SMALL(IF($E$2:$E$201&lt;&gt;"",ROW($E$2:$E$201),9999),ROW($A120)),COLUMN(A:A)),"")</f>
        <v/>
      </c>
      <c r="BL121" s="18" t="str">
        <f t="array" ref="BL121">IFERROR(INDEX($AJ$1:$AJ$200,SMALL(IF($AJ$2:$AJ$201&lt;&gt;"",ROW($AJ$2:$AJ$201),9999),ROW(A120)),COLUMN(A:A)),"")</f>
        <v/>
      </c>
      <c r="BM121" s="18" t="str">
        <f t="array" ref="BM121">T(INDEX($BK:$BK,MIN(IF(COUNTIF(BM$1:BM120,$BK$2:$BK$201),4^8,ROW($BK$2:$BK$201)))))</f>
        <v/>
      </c>
      <c r="BN121" s="18" t="str">
        <f t="array" ref="BN121">T(INDEX($BL:$BL,MIN(IF(COUNTIF(BN$1:BN120,$BL$2:$BL$201),4^8,ROW($BL$2:$BL$201)))))</f>
        <v/>
      </c>
      <c r="BO121" s="18" t="str">
        <f t="array" aca="1" ref="BO121" ca="1">IF(ROW(BO120)&gt;(COUNTA($BM$2:$BN$201)-COUNTIF($BM$2:$BN$201,"")),"",INDIRECT(TEXT(RIGHT(SMALL(IF($BM$2:$BN$501&lt;&gt;"",COLUMN($BM$2:$BN$501)*10001+ROW($BM$2:$BN$501)*100,999999),ROW(BO120)),4),"!R00!C00"),))</f>
        <v/>
      </c>
      <c r="BP121" s="18" t="str">
        <f t="array" aca="1" ref="BP121" ca="1">T(INDEX($BO:$BO,MIN(IF(COUNTIF(BP$1:BP120,$BO$2:$BO$201),4^8,ROW($BO$2:$BO$201)))))</f>
        <v/>
      </c>
    </row>
    <row r="122" spans="1:68">
      <c r="A122" s="344" t="str">
        <f>IF(AND(地價差額試算!A136="",$E122&lt;&gt;""),A121,IF(AND(地價差額試算!A136&lt;&gt;"",$E122&lt;&gt;""),地價差額試算!A136,""))</f>
        <v/>
      </c>
      <c r="B122" s="344" t="str">
        <f>IF(AND(地價差額試算!B136="",$E122&lt;&gt;""),B121,IF(AND(地價差額試算!B136&lt;&gt;"",$E122&lt;&gt;""),地價差額試算!B136,""))</f>
        <v/>
      </c>
      <c r="C122" s="344" t="str">
        <f>IF(AND(地價差額試算!C136="",$E122&lt;&gt;""),C121,IF(AND(地價差額試算!C136&lt;&gt;"",$E122&lt;&gt;""),地價差額試算!C136,""))</f>
        <v/>
      </c>
      <c r="D122" s="344" t="str">
        <f>IF(地價差額試算!D136&lt;&gt;"",地價差額試算!D136,"")</f>
        <v/>
      </c>
      <c r="E122" s="344" t="str">
        <f>IF(地價差額試算!E136&lt;&gt;"",地價差額試算!E136,"")</f>
        <v/>
      </c>
      <c r="F122" s="344" t="str">
        <f>IF(地價差額試算!F136&lt;&gt;"",地價差額試算!F136,"")</f>
        <v/>
      </c>
      <c r="G122" s="344" t="str">
        <f>IF(地價差額試算!G136&lt;&gt;"",地價差額試算!G136,"")</f>
        <v/>
      </c>
      <c r="H122" s="344" t="str">
        <f t="shared" si="142"/>
        <v/>
      </c>
      <c r="I122" s="344" t="str">
        <f t="shared" si="206"/>
        <v/>
      </c>
      <c r="J122" s="344" t="str">
        <f t="shared" si="207"/>
        <v/>
      </c>
      <c r="K122" s="17"/>
      <c r="L122" s="344" t="str">
        <f t="array" ref="L122">IFERROR(INDEX($A$1:$A$200,SMALL(IF($A$2:$A$201&lt;&gt;"",ROW($A$2:$A$201),9999),ROW(L121)),COLUMN(A:A)),"")</f>
        <v/>
      </c>
      <c r="M122" s="344" t="str">
        <f t="array" ref="M122">IFERROR(INDEX($E$1:$E$200,SMALL(IF($E$2:$E$201&lt;&gt;"",ROW($E$2:$E$201),9999),ROW(M121)),COLUMN(A:A)),"")</f>
        <v/>
      </c>
      <c r="N122" s="344" t="str">
        <f t="array" ref="N122">IFERROR(INDEX($F$1:$F$200,SMALL(IF($F$2:$F$201&lt;&gt;"",ROW($F$2:$F$201),9999),ROW(N121)),COLUMN(A:A)),"")</f>
        <v/>
      </c>
      <c r="O122" s="344" t="str">
        <f t="array" ref="O122">IFERROR(INDEX($G$1:$G$200,SMALL(IF($G$2:$G$201&lt;&gt;"",ROW($G$2:$G$201),9999),ROW(O121)),COLUMN(A:A)),"")</f>
        <v/>
      </c>
      <c r="P122" s="17"/>
      <c r="Q122" s="344" t="str">
        <f t="array" ref="Q122:R122">IFERROR((INDEX(L$1:O$201,SMALL(IF(MATCH($L$2:$L$201&amp;$O$2:$O$201,$L$2:$L$201&amp;$O$2:$O$201, )=ROW($L$1:$O$200),ROW($L$2:$O$201),4^8),ROW(A121)),{1,4})&amp;""),"")</f>
        <v/>
      </c>
      <c r="R122" s="344" t="str">
        <v/>
      </c>
      <c r="S122" s="17"/>
      <c r="T122" s="17" t="str">
        <f t="array" ref="T122">T(INDEX(Q:Q,MIN(IF(COUNTIF(T$1:T121,$Q$2:$Q$201),4^8,ROW($Q$2:$Q$201)))))</f>
        <v/>
      </c>
      <c r="U122" s="17" t="str">
        <f t="shared" ref="U122:AD122" ca="1" si="258">IFERROR(OFFSET($R$1,SUMPRODUCT(SMALL(($Q$2:$Q$201=U$1)*ROW($Q$2:$Q$201),ROW(117:117)+COUNTA($Q$2:$Q$201)-SUM(1*($Q$2:$Q$201=U$1))))-1,),"")</f>
        <v/>
      </c>
      <c r="V122" s="17" t="str">
        <f t="shared" ca="1" si="258"/>
        <v/>
      </c>
      <c r="W122" s="17" t="str">
        <f t="shared" ca="1" si="258"/>
        <v/>
      </c>
      <c r="X122" s="17" t="str">
        <f t="shared" ca="1" si="258"/>
        <v/>
      </c>
      <c r="Y122" s="17" t="str">
        <f t="shared" ca="1" si="258"/>
        <v/>
      </c>
      <c r="Z122" s="17" t="str">
        <f t="shared" ca="1" si="258"/>
        <v/>
      </c>
      <c r="AA122" s="17" t="str">
        <f t="shared" ca="1" si="258"/>
        <v/>
      </c>
      <c r="AB122" s="17" t="str">
        <f t="shared" ca="1" si="258"/>
        <v/>
      </c>
      <c r="AC122" s="17" t="str">
        <f t="shared" ca="1" si="258"/>
        <v/>
      </c>
      <c r="AD122" s="17" t="str">
        <f t="shared" ca="1" si="258"/>
        <v/>
      </c>
      <c r="AE122" s="17"/>
      <c r="AF122" s="344" t="str">
        <f>IF(AND(地價差額試算!K136="",$AJ122&lt;&gt;""),AF121,IF(AND(地價差額試算!K136&lt;&gt;"",$AJ122&lt;&gt;""),地價差額試算!K136,""))</f>
        <v/>
      </c>
      <c r="AG122" s="344" t="str">
        <f>IF(AND(地價差額試算!L136="",$AJ122&lt;&gt;""),AG121,IF(AND(地價差額試算!L136&lt;&gt;"",$AJ122&lt;&gt;""),地價差額試算!L136,""))</f>
        <v/>
      </c>
      <c r="AH122" s="344" t="str">
        <f>IF(AND(地價差額試算!M136="",$AJ122&lt;&gt;""),AH121,IF(AND(地價差額試算!M136&lt;&gt;"",$AJ122&lt;&gt;""),地價差額試算!M136,""))</f>
        <v/>
      </c>
      <c r="AI122" s="344" t="str">
        <f>IF(地價差額試算!N136&lt;&gt;"",地價差額試算!N136,"")</f>
        <v/>
      </c>
      <c r="AJ122" s="344" t="str">
        <f>IF(地價差額試算!O136&lt;&gt;"",地價差額試算!O136,"")</f>
        <v/>
      </c>
      <c r="AK122" s="344" t="str">
        <f>IF(地價差額試算!P136&lt;&gt;"",地價差額試算!P136,"")</f>
        <v/>
      </c>
      <c r="AL122" s="344" t="str">
        <f>IF(地價差額試算!Q136&lt;&gt;"",地價差額試算!Q136,"")</f>
        <v/>
      </c>
      <c r="AM122" s="344" t="str">
        <f t="shared" si="144"/>
        <v/>
      </c>
      <c r="AN122" s="344" t="str">
        <f t="shared" si="209"/>
        <v/>
      </c>
      <c r="AO122" s="344" t="str">
        <f t="shared" si="210"/>
        <v/>
      </c>
      <c r="AP122" s="17"/>
      <c r="AQ122" s="344" t="str">
        <f t="array" ref="AQ122">IFERROR(INDEX($AF$1:$AF$200,SMALL(IF($AF$2:$AF$201&lt;&gt;"",ROW($AF$2:$AF$201),9999),ROW(AQ121)),COLUMN(A:A)),"")</f>
        <v/>
      </c>
      <c r="AR122" s="344" t="str">
        <f t="array" ref="AR122">IFERROR(INDEX($AJ$1:$AJ$200,SMALL(IF($AJ$2:$AJ$201&lt;&gt;"",ROW($AJ$2:$AJ$201),9999),ROW(AQ121)),COLUMN(A:A)),"")</f>
        <v/>
      </c>
      <c r="AS122" s="344" t="str">
        <f t="array" ref="AS122">IFERROR(INDEX($AK$1:$AK$200,SMALL(IF($AK$2:$AK$201&lt;&gt;"",ROW($AK$2:$AK$201),9999),ROW(AS121)),COLUMN(A:A)),"")</f>
        <v/>
      </c>
      <c r="AT122" s="344" t="str">
        <f t="array" ref="AT122">IFERROR(INDEX($AL$1:$AL$200,SMALL(IF($AL$2:$AL$201&lt;&gt;"",ROW($AL$2:$AL$201),9999),ROW(AT121)),COLUMN(A:A)),"")</f>
        <v/>
      </c>
      <c r="AU122" s="17"/>
      <c r="AV122" s="344" t="str">
        <f t="array" ref="AV122:AW122">IFERROR((INDEX(AQ$1:AT$201,SMALL(IF(MATCH($AQ$2:$AQ$201&amp;$AT$2:$AT$201,$AQ$2:$AQ$201&amp;$AT$2:$AT$201, )=ROW($AQ$1:$AT$200),ROW($AQ$2:$AT$201),4^8),ROW(AV121)),{1,4})&amp;""),"")</f>
        <v/>
      </c>
      <c r="AW122" s="344" t="str">
        <v/>
      </c>
      <c r="AX122" s="17"/>
      <c r="AY122" s="17" t="str">
        <f t="array" ref="AY122">T(INDEX(AV:AV,MIN(IF(COUNTIF(AY$1:AY121,$AV$2:$AV$201),4^8,ROW($AV$2:$AV$201)))))</f>
        <v/>
      </c>
      <c r="AZ122" s="17" t="str">
        <f t="shared" ref="AZ122:BI122" ca="1" si="259">IFERROR(OFFSET($AW$1,SUMPRODUCT(SMALL(($AV$2:$AV$201=AZ$1)*ROW($AV$2:$AV$201),ROW(117:117)+COUNTA($AV$2:$AV$201)-SUM(1*($AV$2:$AV$201=AZ$1))))-1,),"")</f>
        <v/>
      </c>
      <c r="BA122" s="17" t="str">
        <f t="shared" ca="1" si="259"/>
        <v/>
      </c>
      <c r="BB122" s="17" t="str">
        <f t="shared" ca="1" si="259"/>
        <v/>
      </c>
      <c r="BC122" s="17" t="str">
        <f t="shared" ca="1" si="259"/>
        <v/>
      </c>
      <c r="BD122" s="17" t="str">
        <f t="shared" ca="1" si="259"/>
        <v/>
      </c>
      <c r="BE122" s="17" t="str">
        <f t="shared" ca="1" si="259"/>
        <v/>
      </c>
      <c r="BF122" s="17" t="str">
        <f t="shared" ca="1" si="259"/>
        <v/>
      </c>
      <c r="BG122" s="17" t="str">
        <f t="shared" ca="1" si="259"/>
        <v/>
      </c>
      <c r="BH122" s="17" t="str">
        <f t="shared" ca="1" si="259"/>
        <v/>
      </c>
      <c r="BI122" s="17" t="str">
        <f t="shared" ca="1" si="259"/>
        <v/>
      </c>
      <c r="BJ122" s="17"/>
      <c r="BK122" s="18" t="str">
        <f t="array" ref="BK122">IFERROR(INDEX($E$1:$E$200,SMALL(IF($E$2:$E$201&lt;&gt;"",ROW($E$2:$E$201),9999),ROW($A121)),COLUMN(A:A)),"")</f>
        <v/>
      </c>
      <c r="BL122" s="18" t="str">
        <f t="array" ref="BL122">IFERROR(INDEX($AJ$1:$AJ$200,SMALL(IF($AJ$2:$AJ$201&lt;&gt;"",ROW($AJ$2:$AJ$201),9999),ROW(A121)),COLUMN(A:A)),"")</f>
        <v/>
      </c>
      <c r="BM122" s="18" t="str">
        <f t="array" ref="BM122">T(INDEX($BK:$BK,MIN(IF(COUNTIF(BM$1:BM121,$BK$2:$BK$201),4^8,ROW($BK$2:$BK$201)))))</f>
        <v/>
      </c>
      <c r="BN122" s="18" t="str">
        <f t="array" ref="BN122">T(INDEX($BL:$BL,MIN(IF(COUNTIF(BN$1:BN121,$BL$2:$BL$201),4^8,ROW($BL$2:$BL$201)))))</f>
        <v/>
      </c>
      <c r="BO122" s="18" t="str">
        <f t="array" aca="1" ref="BO122" ca="1">IF(ROW(BO121)&gt;(COUNTA($BM$2:$BN$201)-COUNTIF($BM$2:$BN$201,"")),"",INDIRECT(TEXT(RIGHT(SMALL(IF($BM$2:$BN$501&lt;&gt;"",COLUMN($BM$2:$BN$501)*10001+ROW($BM$2:$BN$501)*100,999999),ROW(BO121)),4),"!R00!C00"),))</f>
        <v/>
      </c>
      <c r="BP122" s="18" t="str">
        <f t="array" aca="1" ref="BP122" ca="1">T(INDEX($BO:$BO,MIN(IF(COUNTIF(BP$1:BP121,$BO$2:$BO$201),4^8,ROW($BO$2:$BO$201)))))</f>
        <v/>
      </c>
    </row>
    <row r="123" spans="1:68">
      <c r="A123" s="344" t="str">
        <f>IF(AND(地價差額試算!A137="",$E123&lt;&gt;""),A122,IF(AND(地價差額試算!A137&lt;&gt;"",$E123&lt;&gt;""),地價差額試算!A137,""))</f>
        <v/>
      </c>
      <c r="B123" s="344" t="str">
        <f>IF(AND(地價差額試算!B137="",$E123&lt;&gt;""),B122,IF(AND(地價差額試算!B137&lt;&gt;"",$E123&lt;&gt;""),地價差額試算!B137,""))</f>
        <v/>
      </c>
      <c r="C123" s="344" t="str">
        <f>IF(AND(地價差額試算!C137="",$E123&lt;&gt;""),C122,IF(AND(地價差額試算!C137&lt;&gt;"",$E123&lt;&gt;""),地價差額試算!C137,""))</f>
        <v/>
      </c>
      <c r="D123" s="344" t="str">
        <f>IF(地價差額試算!D137&lt;&gt;"",地價差額試算!D137,"")</f>
        <v/>
      </c>
      <c r="E123" s="344" t="str">
        <f>IF(地價差額試算!E137&lt;&gt;"",地價差額試算!E137,"")</f>
        <v/>
      </c>
      <c r="F123" s="344" t="str">
        <f>IF(地價差額試算!F137&lt;&gt;"",地價差額試算!F137,"")</f>
        <v/>
      </c>
      <c r="G123" s="344" t="str">
        <f>IF(地價差額試算!G137&lt;&gt;"",地價差額試算!G137,"")</f>
        <v/>
      </c>
      <c r="H123" s="344" t="str">
        <f t="shared" si="142"/>
        <v/>
      </c>
      <c r="I123" s="344" t="str">
        <f t="shared" si="206"/>
        <v/>
      </c>
      <c r="J123" s="344" t="str">
        <f t="shared" si="207"/>
        <v/>
      </c>
      <c r="K123" s="17"/>
      <c r="L123" s="344" t="str">
        <f t="array" ref="L123">IFERROR(INDEX($A$1:$A$200,SMALL(IF($A$2:$A$201&lt;&gt;"",ROW($A$2:$A$201),9999),ROW(L122)),COLUMN(A:A)),"")</f>
        <v/>
      </c>
      <c r="M123" s="344" t="str">
        <f t="array" ref="M123">IFERROR(INDEX($E$1:$E$200,SMALL(IF($E$2:$E$201&lt;&gt;"",ROW($E$2:$E$201),9999),ROW(M122)),COLUMN(A:A)),"")</f>
        <v/>
      </c>
      <c r="N123" s="344" t="str">
        <f t="array" ref="N123">IFERROR(INDEX($F$1:$F$200,SMALL(IF($F$2:$F$201&lt;&gt;"",ROW($F$2:$F$201),9999),ROW(N122)),COLUMN(A:A)),"")</f>
        <v/>
      </c>
      <c r="O123" s="344" t="str">
        <f t="array" ref="O123">IFERROR(INDEX($G$1:$G$200,SMALL(IF($G$2:$G$201&lt;&gt;"",ROW($G$2:$G$201),9999),ROW(O122)),COLUMN(A:A)),"")</f>
        <v/>
      </c>
      <c r="P123" s="17"/>
      <c r="Q123" s="344" t="str">
        <f t="array" ref="Q123:R123">IFERROR((INDEX(L$1:O$201,SMALL(IF(MATCH($L$2:$L$201&amp;$O$2:$O$201,$L$2:$L$201&amp;$O$2:$O$201, )=ROW($L$1:$O$200),ROW($L$2:$O$201),4^8),ROW(A122)),{1,4})&amp;""),"")</f>
        <v/>
      </c>
      <c r="R123" s="344" t="str">
        <v/>
      </c>
      <c r="S123" s="17"/>
      <c r="T123" s="17" t="str">
        <f t="array" ref="T123">T(INDEX(Q:Q,MIN(IF(COUNTIF(T$1:T122,$Q$2:$Q$201),4^8,ROW($Q$2:$Q$201)))))</f>
        <v/>
      </c>
      <c r="U123" s="17" t="str">
        <f t="shared" ref="U123:AD123" ca="1" si="260">IFERROR(OFFSET($R$1,SUMPRODUCT(SMALL(($Q$2:$Q$201=U$1)*ROW($Q$2:$Q$201),ROW(118:118)+COUNTA($Q$2:$Q$201)-SUM(1*($Q$2:$Q$201=U$1))))-1,),"")</f>
        <v/>
      </c>
      <c r="V123" s="17" t="str">
        <f t="shared" ca="1" si="260"/>
        <v/>
      </c>
      <c r="W123" s="17" t="str">
        <f t="shared" ca="1" si="260"/>
        <v/>
      </c>
      <c r="X123" s="17" t="str">
        <f t="shared" ca="1" si="260"/>
        <v/>
      </c>
      <c r="Y123" s="17" t="str">
        <f t="shared" ca="1" si="260"/>
        <v/>
      </c>
      <c r="Z123" s="17" t="str">
        <f t="shared" ca="1" si="260"/>
        <v/>
      </c>
      <c r="AA123" s="17" t="str">
        <f t="shared" ca="1" si="260"/>
        <v/>
      </c>
      <c r="AB123" s="17" t="str">
        <f t="shared" ca="1" si="260"/>
        <v/>
      </c>
      <c r="AC123" s="17" t="str">
        <f t="shared" ca="1" si="260"/>
        <v/>
      </c>
      <c r="AD123" s="17" t="str">
        <f t="shared" ca="1" si="260"/>
        <v/>
      </c>
      <c r="AE123" s="17"/>
      <c r="AF123" s="344" t="str">
        <f>IF(AND(地價差額試算!K137="",$AJ123&lt;&gt;""),AF122,IF(AND(地價差額試算!K137&lt;&gt;"",$AJ123&lt;&gt;""),地價差額試算!K137,""))</f>
        <v/>
      </c>
      <c r="AG123" s="344" t="str">
        <f>IF(AND(地價差額試算!L137="",$AJ123&lt;&gt;""),AG122,IF(AND(地價差額試算!L137&lt;&gt;"",$AJ123&lt;&gt;""),地價差額試算!L137,""))</f>
        <v/>
      </c>
      <c r="AH123" s="344" t="str">
        <f>IF(AND(地價差額試算!M137="",$AJ123&lt;&gt;""),AH122,IF(AND(地價差額試算!M137&lt;&gt;"",$AJ123&lt;&gt;""),地價差額試算!M137,""))</f>
        <v/>
      </c>
      <c r="AI123" s="344" t="str">
        <f>IF(地價差額試算!N137&lt;&gt;"",地價差額試算!N137,"")</f>
        <v/>
      </c>
      <c r="AJ123" s="344" t="str">
        <f>IF(地價差額試算!O137&lt;&gt;"",地價差額試算!O137,"")</f>
        <v/>
      </c>
      <c r="AK123" s="344" t="str">
        <f>IF(地價差額試算!P137&lt;&gt;"",地價差額試算!P137,"")</f>
        <v/>
      </c>
      <c r="AL123" s="344" t="str">
        <f>IF(地價差額試算!Q137&lt;&gt;"",地價差額試算!Q137,"")</f>
        <v/>
      </c>
      <c r="AM123" s="344" t="str">
        <f t="shared" si="144"/>
        <v/>
      </c>
      <c r="AN123" s="344" t="str">
        <f t="shared" si="209"/>
        <v/>
      </c>
      <c r="AO123" s="344" t="str">
        <f t="shared" si="210"/>
        <v/>
      </c>
      <c r="AP123" s="17"/>
      <c r="AQ123" s="344" t="str">
        <f t="array" ref="AQ123">IFERROR(INDEX($AF$1:$AF$200,SMALL(IF($AF$2:$AF$201&lt;&gt;"",ROW($AF$2:$AF$201),9999),ROW(AQ122)),COLUMN(A:A)),"")</f>
        <v/>
      </c>
      <c r="AR123" s="344" t="str">
        <f t="array" ref="AR123">IFERROR(INDEX($AJ$1:$AJ$200,SMALL(IF($AJ$2:$AJ$201&lt;&gt;"",ROW($AJ$2:$AJ$201),9999),ROW(AQ122)),COLUMN(A:A)),"")</f>
        <v/>
      </c>
      <c r="AS123" s="344" t="str">
        <f t="array" ref="AS123">IFERROR(INDEX($AK$1:$AK$200,SMALL(IF($AK$2:$AK$201&lt;&gt;"",ROW($AK$2:$AK$201),9999),ROW(AS122)),COLUMN(A:A)),"")</f>
        <v/>
      </c>
      <c r="AT123" s="344" t="str">
        <f t="array" ref="AT123">IFERROR(INDEX($AL$1:$AL$200,SMALL(IF($AL$2:$AL$201&lt;&gt;"",ROW($AL$2:$AL$201),9999),ROW(AT122)),COLUMN(A:A)),"")</f>
        <v/>
      </c>
      <c r="AU123" s="17"/>
      <c r="AV123" s="344" t="str">
        <f t="array" ref="AV123:AW123">IFERROR((INDEX(AQ$1:AT$201,SMALL(IF(MATCH($AQ$2:$AQ$201&amp;$AT$2:$AT$201,$AQ$2:$AQ$201&amp;$AT$2:$AT$201, )=ROW($AQ$1:$AT$200),ROW($AQ$2:$AT$201),4^8),ROW(AV122)),{1,4})&amp;""),"")</f>
        <v/>
      </c>
      <c r="AW123" s="344" t="str">
        <v/>
      </c>
      <c r="AX123" s="17"/>
      <c r="AY123" s="17" t="str">
        <f t="array" ref="AY123">T(INDEX(AV:AV,MIN(IF(COUNTIF(AY$1:AY122,$AV$2:$AV$201),4^8,ROW($AV$2:$AV$201)))))</f>
        <v/>
      </c>
      <c r="AZ123" s="17" t="str">
        <f t="shared" ref="AZ123:BI123" ca="1" si="261">IFERROR(OFFSET($AW$1,SUMPRODUCT(SMALL(($AV$2:$AV$201=AZ$1)*ROW($AV$2:$AV$201),ROW(118:118)+COUNTA($AV$2:$AV$201)-SUM(1*($AV$2:$AV$201=AZ$1))))-1,),"")</f>
        <v/>
      </c>
      <c r="BA123" s="17" t="str">
        <f t="shared" ca="1" si="261"/>
        <v/>
      </c>
      <c r="BB123" s="17" t="str">
        <f t="shared" ca="1" si="261"/>
        <v/>
      </c>
      <c r="BC123" s="17" t="str">
        <f t="shared" ca="1" si="261"/>
        <v/>
      </c>
      <c r="BD123" s="17" t="str">
        <f t="shared" ca="1" si="261"/>
        <v/>
      </c>
      <c r="BE123" s="17" t="str">
        <f t="shared" ca="1" si="261"/>
        <v/>
      </c>
      <c r="BF123" s="17" t="str">
        <f t="shared" ca="1" si="261"/>
        <v/>
      </c>
      <c r="BG123" s="17" t="str">
        <f t="shared" ca="1" si="261"/>
        <v/>
      </c>
      <c r="BH123" s="17" t="str">
        <f t="shared" ca="1" si="261"/>
        <v/>
      </c>
      <c r="BI123" s="17" t="str">
        <f t="shared" ca="1" si="261"/>
        <v/>
      </c>
      <c r="BJ123" s="17"/>
      <c r="BK123" s="18" t="str">
        <f t="array" ref="BK123">IFERROR(INDEX($E$1:$E$200,SMALL(IF($E$2:$E$201&lt;&gt;"",ROW($E$2:$E$201),9999),ROW($A122)),COLUMN(A:A)),"")</f>
        <v/>
      </c>
      <c r="BL123" s="18" t="str">
        <f t="array" ref="BL123">IFERROR(INDEX($AJ$1:$AJ$200,SMALL(IF($AJ$2:$AJ$201&lt;&gt;"",ROW($AJ$2:$AJ$201),9999),ROW(A122)),COLUMN(A:A)),"")</f>
        <v/>
      </c>
      <c r="BM123" s="18" t="str">
        <f t="array" ref="BM123">T(INDEX($BK:$BK,MIN(IF(COUNTIF(BM$1:BM122,$BK$2:$BK$201),4^8,ROW($BK$2:$BK$201)))))</f>
        <v/>
      </c>
      <c r="BN123" s="18" t="str">
        <f t="array" ref="BN123">T(INDEX($BL:$BL,MIN(IF(COUNTIF(BN$1:BN122,$BL$2:$BL$201),4^8,ROW($BL$2:$BL$201)))))</f>
        <v/>
      </c>
      <c r="BO123" s="18" t="str">
        <f t="array" aca="1" ref="BO123" ca="1">IF(ROW(BO122)&gt;(COUNTA($BM$2:$BN$201)-COUNTIF($BM$2:$BN$201,"")),"",INDIRECT(TEXT(RIGHT(SMALL(IF($BM$2:$BN$501&lt;&gt;"",COLUMN($BM$2:$BN$501)*10001+ROW($BM$2:$BN$501)*100,999999),ROW(BO122)),4),"!R00!C00"),))</f>
        <v/>
      </c>
      <c r="BP123" s="18" t="str">
        <f t="array" aca="1" ref="BP123" ca="1">T(INDEX($BO:$BO,MIN(IF(COUNTIF(BP$1:BP122,$BO$2:$BO$201),4^8,ROW($BO$2:$BO$201)))))</f>
        <v/>
      </c>
    </row>
    <row r="124" spans="1:68">
      <c r="A124" s="344" t="str">
        <f>IF(AND(地價差額試算!A138="",$E124&lt;&gt;""),A123,IF(AND(地價差額試算!A138&lt;&gt;"",$E124&lt;&gt;""),地價差額試算!A138,""))</f>
        <v/>
      </c>
      <c r="B124" s="344" t="str">
        <f>IF(AND(地價差額試算!B138="",$E124&lt;&gt;""),B123,IF(AND(地價差額試算!B138&lt;&gt;"",$E124&lt;&gt;""),地價差額試算!B138,""))</f>
        <v/>
      </c>
      <c r="C124" s="344" t="str">
        <f>IF(AND(地價差額試算!C138="",$E124&lt;&gt;""),C123,IF(AND(地價差額試算!C138&lt;&gt;"",$E124&lt;&gt;""),地價差額試算!C138,""))</f>
        <v/>
      </c>
      <c r="D124" s="344" t="str">
        <f>IF(地價差額試算!D138&lt;&gt;"",地價差額試算!D138,"")</f>
        <v/>
      </c>
      <c r="E124" s="344" t="str">
        <f>IF(地價差額試算!E138&lt;&gt;"",地價差額試算!E138,"")</f>
        <v/>
      </c>
      <c r="F124" s="344" t="str">
        <f>IF(地價差額試算!F138&lt;&gt;"",地價差額試算!F138,"")</f>
        <v/>
      </c>
      <c r="G124" s="344" t="str">
        <f>IF(地價差額試算!G138&lt;&gt;"",地價差額試算!G138,"")</f>
        <v/>
      </c>
      <c r="H124" s="344" t="str">
        <f t="shared" si="142"/>
        <v/>
      </c>
      <c r="I124" s="344" t="str">
        <f t="shared" si="206"/>
        <v/>
      </c>
      <c r="J124" s="344" t="str">
        <f t="shared" si="207"/>
        <v/>
      </c>
      <c r="K124" s="17"/>
      <c r="L124" s="344" t="str">
        <f t="array" ref="L124">IFERROR(INDEX($A$1:$A$200,SMALL(IF($A$2:$A$201&lt;&gt;"",ROW($A$2:$A$201),9999),ROW(L123)),COLUMN(A:A)),"")</f>
        <v/>
      </c>
      <c r="M124" s="344" t="str">
        <f t="array" ref="M124">IFERROR(INDEX($E$1:$E$200,SMALL(IF($E$2:$E$201&lt;&gt;"",ROW($E$2:$E$201),9999),ROW(M123)),COLUMN(A:A)),"")</f>
        <v/>
      </c>
      <c r="N124" s="344" t="str">
        <f t="array" ref="N124">IFERROR(INDEX($F$1:$F$200,SMALL(IF($F$2:$F$201&lt;&gt;"",ROW($F$2:$F$201),9999),ROW(N123)),COLUMN(A:A)),"")</f>
        <v/>
      </c>
      <c r="O124" s="344" t="str">
        <f t="array" ref="O124">IFERROR(INDEX($G$1:$G$200,SMALL(IF($G$2:$G$201&lt;&gt;"",ROW($G$2:$G$201),9999),ROW(O123)),COLUMN(A:A)),"")</f>
        <v/>
      </c>
      <c r="P124" s="17"/>
      <c r="Q124" s="344" t="str">
        <f t="array" ref="Q124:R124">IFERROR((INDEX(L$1:O$201,SMALL(IF(MATCH($L$2:$L$201&amp;$O$2:$O$201,$L$2:$L$201&amp;$O$2:$O$201, )=ROW($L$1:$O$200),ROW($L$2:$O$201),4^8),ROW(A123)),{1,4})&amp;""),"")</f>
        <v/>
      </c>
      <c r="R124" s="344" t="str">
        <v/>
      </c>
      <c r="S124" s="17"/>
      <c r="T124" s="17" t="str">
        <f t="array" ref="T124">T(INDEX(Q:Q,MIN(IF(COUNTIF(T$1:T123,$Q$2:$Q$201),4^8,ROW($Q$2:$Q$201)))))</f>
        <v/>
      </c>
      <c r="U124" s="17" t="str">
        <f t="shared" ref="U124:AD124" ca="1" si="262">IFERROR(OFFSET($R$1,SUMPRODUCT(SMALL(($Q$2:$Q$201=U$1)*ROW($Q$2:$Q$201),ROW(119:119)+COUNTA($Q$2:$Q$201)-SUM(1*($Q$2:$Q$201=U$1))))-1,),"")</f>
        <v/>
      </c>
      <c r="V124" s="17" t="str">
        <f t="shared" ca="1" si="262"/>
        <v/>
      </c>
      <c r="W124" s="17" t="str">
        <f t="shared" ca="1" si="262"/>
        <v/>
      </c>
      <c r="X124" s="17" t="str">
        <f t="shared" ca="1" si="262"/>
        <v/>
      </c>
      <c r="Y124" s="17" t="str">
        <f t="shared" ca="1" si="262"/>
        <v/>
      </c>
      <c r="Z124" s="17" t="str">
        <f t="shared" ca="1" si="262"/>
        <v/>
      </c>
      <c r="AA124" s="17" t="str">
        <f t="shared" ca="1" si="262"/>
        <v/>
      </c>
      <c r="AB124" s="17" t="str">
        <f t="shared" ca="1" si="262"/>
        <v/>
      </c>
      <c r="AC124" s="17" t="str">
        <f t="shared" ca="1" si="262"/>
        <v/>
      </c>
      <c r="AD124" s="17" t="str">
        <f t="shared" ca="1" si="262"/>
        <v/>
      </c>
      <c r="AE124" s="17"/>
      <c r="AF124" s="344" t="str">
        <f>IF(AND(地價差額試算!K138="",$AJ124&lt;&gt;""),AF123,IF(AND(地價差額試算!K138&lt;&gt;"",$AJ124&lt;&gt;""),地價差額試算!K138,""))</f>
        <v/>
      </c>
      <c r="AG124" s="344" t="str">
        <f>IF(AND(地價差額試算!L138="",$AJ124&lt;&gt;""),AG123,IF(AND(地價差額試算!L138&lt;&gt;"",$AJ124&lt;&gt;""),地價差額試算!L138,""))</f>
        <v/>
      </c>
      <c r="AH124" s="344" t="str">
        <f>IF(AND(地價差額試算!M138="",$AJ124&lt;&gt;""),AH123,IF(AND(地價差額試算!M138&lt;&gt;"",$AJ124&lt;&gt;""),地價差額試算!M138,""))</f>
        <v/>
      </c>
      <c r="AI124" s="344" t="str">
        <f>IF(地價差額試算!N138&lt;&gt;"",地價差額試算!N138,"")</f>
        <v/>
      </c>
      <c r="AJ124" s="344" t="str">
        <f>IF(地價差額試算!O138&lt;&gt;"",地價差額試算!O138,"")</f>
        <v/>
      </c>
      <c r="AK124" s="344" t="str">
        <f>IF(地價差額試算!P138&lt;&gt;"",地價差額試算!P138,"")</f>
        <v/>
      </c>
      <c r="AL124" s="344" t="str">
        <f>IF(地價差額試算!Q138&lt;&gt;"",地價差額試算!Q138,"")</f>
        <v/>
      </c>
      <c r="AM124" s="344" t="str">
        <f t="shared" si="144"/>
        <v/>
      </c>
      <c r="AN124" s="344" t="str">
        <f t="shared" si="209"/>
        <v/>
      </c>
      <c r="AO124" s="344" t="str">
        <f t="shared" si="210"/>
        <v/>
      </c>
      <c r="AP124" s="17"/>
      <c r="AQ124" s="344" t="str">
        <f t="array" ref="AQ124">IFERROR(INDEX($AF$1:$AF$200,SMALL(IF($AF$2:$AF$201&lt;&gt;"",ROW($AF$2:$AF$201),9999),ROW(AQ123)),COLUMN(A:A)),"")</f>
        <v/>
      </c>
      <c r="AR124" s="344" t="str">
        <f t="array" ref="AR124">IFERROR(INDEX($AJ$1:$AJ$200,SMALL(IF($AJ$2:$AJ$201&lt;&gt;"",ROW($AJ$2:$AJ$201),9999),ROW(AQ123)),COLUMN(A:A)),"")</f>
        <v/>
      </c>
      <c r="AS124" s="344" t="str">
        <f t="array" ref="AS124">IFERROR(INDEX($AK$1:$AK$200,SMALL(IF($AK$2:$AK$201&lt;&gt;"",ROW($AK$2:$AK$201),9999),ROW(AS123)),COLUMN(A:A)),"")</f>
        <v/>
      </c>
      <c r="AT124" s="344" t="str">
        <f t="array" ref="AT124">IFERROR(INDEX($AL$1:$AL$200,SMALL(IF($AL$2:$AL$201&lt;&gt;"",ROW($AL$2:$AL$201),9999),ROW(AT123)),COLUMN(A:A)),"")</f>
        <v/>
      </c>
      <c r="AU124" s="17"/>
      <c r="AV124" s="344" t="str">
        <f t="array" ref="AV124:AW124">IFERROR((INDEX(AQ$1:AT$201,SMALL(IF(MATCH($AQ$2:$AQ$201&amp;$AT$2:$AT$201,$AQ$2:$AQ$201&amp;$AT$2:$AT$201, )=ROW($AQ$1:$AT$200),ROW($AQ$2:$AT$201),4^8),ROW(AV123)),{1,4})&amp;""),"")</f>
        <v/>
      </c>
      <c r="AW124" s="344" t="str">
        <v/>
      </c>
      <c r="AX124" s="17"/>
      <c r="AY124" s="17" t="str">
        <f t="array" ref="AY124">T(INDEX(AV:AV,MIN(IF(COUNTIF(AY$1:AY123,$AV$2:$AV$201),4^8,ROW($AV$2:$AV$201)))))</f>
        <v/>
      </c>
      <c r="AZ124" s="17" t="str">
        <f t="shared" ref="AZ124:BI124" ca="1" si="263">IFERROR(OFFSET($AW$1,SUMPRODUCT(SMALL(($AV$2:$AV$201=AZ$1)*ROW($AV$2:$AV$201),ROW(119:119)+COUNTA($AV$2:$AV$201)-SUM(1*($AV$2:$AV$201=AZ$1))))-1,),"")</f>
        <v/>
      </c>
      <c r="BA124" s="17" t="str">
        <f t="shared" ca="1" si="263"/>
        <v/>
      </c>
      <c r="BB124" s="17" t="str">
        <f t="shared" ca="1" si="263"/>
        <v/>
      </c>
      <c r="BC124" s="17" t="str">
        <f t="shared" ca="1" si="263"/>
        <v/>
      </c>
      <c r="BD124" s="17" t="str">
        <f t="shared" ca="1" si="263"/>
        <v/>
      </c>
      <c r="BE124" s="17" t="str">
        <f t="shared" ca="1" si="263"/>
        <v/>
      </c>
      <c r="BF124" s="17" t="str">
        <f t="shared" ca="1" si="263"/>
        <v/>
      </c>
      <c r="BG124" s="17" t="str">
        <f t="shared" ca="1" si="263"/>
        <v/>
      </c>
      <c r="BH124" s="17" t="str">
        <f t="shared" ca="1" si="263"/>
        <v/>
      </c>
      <c r="BI124" s="17" t="str">
        <f t="shared" ca="1" si="263"/>
        <v/>
      </c>
      <c r="BJ124" s="17"/>
      <c r="BK124" s="18" t="str">
        <f t="array" ref="BK124">IFERROR(INDEX($E$1:$E$200,SMALL(IF($E$2:$E$201&lt;&gt;"",ROW($E$2:$E$201),9999),ROW($A123)),COLUMN(A:A)),"")</f>
        <v/>
      </c>
      <c r="BL124" s="18" t="str">
        <f t="array" ref="BL124">IFERROR(INDEX($AJ$1:$AJ$200,SMALL(IF($AJ$2:$AJ$201&lt;&gt;"",ROW($AJ$2:$AJ$201),9999),ROW(A123)),COLUMN(A:A)),"")</f>
        <v/>
      </c>
      <c r="BM124" s="18" t="str">
        <f t="array" ref="BM124">T(INDEX($BK:$BK,MIN(IF(COUNTIF(BM$1:BM123,$BK$2:$BK$201),4^8,ROW($BK$2:$BK$201)))))</f>
        <v/>
      </c>
      <c r="BN124" s="18" t="str">
        <f t="array" ref="BN124">T(INDEX($BL:$BL,MIN(IF(COUNTIF(BN$1:BN123,$BL$2:$BL$201),4^8,ROW($BL$2:$BL$201)))))</f>
        <v/>
      </c>
      <c r="BO124" s="18" t="str">
        <f t="array" aca="1" ref="BO124" ca="1">IF(ROW(BO123)&gt;(COUNTA($BM$2:$BN$201)-COUNTIF($BM$2:$BN$201,"")),"",INDIRECT(TEXT(RIGHT(SMALL(IF($BM$2:$BN$501&lt;&gt;"",COLUMN($BM$2:$BN$501)*10001+ROW($BM$2:$BN$501)*100,999999),ROW(BO123)),4),"!R00!C00"),))</f>
        <v/>
      </c>
      <c r="BP124" s="18" t="str">
        <f t="array" aca="1" ref="BP124" ca="1">T(INDEX($BO:$BO,MIN(IF(COUNTIF(BP$1:BP123,$BO$2:$BO$201),4^8,ROW($BO$2:$BO$201)))))</f>
        <v/>
      </c>
    </row>
    <row r="125" spans="1:68">
      <c r="A125" s="344" t="str">
        <f>IF(AND(地價差額試算!A139="",$E125&lt;&gt;""),A124,IF(AND(地價差額試算!A139&lt;&gt;"",$E125&lt;&gt;""),地價差額試算!A139,""))</f>
        <v/>
      </c>
      <c r="B125" s="344" t="str">
        <f>IF(AND(地價差額試算!B139="",$E125&lt;&gt;""),B124,IF(AND(地價差額試算!B139&lt;&gt;"",$E125&lt;&gt;""),地價差額試算!B139,""))</f>
        <v/>
      </c>
      <c r="C125" s="344" t="str">
        <f>IF(AND(地價差額試算!C139="",$E125&lt;&gt;""),C124,IF(AND(地價差額試算!C139&lt;&gt;"",$E125&lt;&gt;""),地價差額試算!C139,""))</f>
        <v/>
      </c>
      <c r="D125" s="344" t="str">
        <f>IF(地價差額試算!D139&lt;&gt;"",地價差額試算!D139,"")</f>
        <v/>
      </c>
      <c r="E125" s="344" t="str">
        <f>IF(地價差額試算!E139&lt;&gt;"",地價差額試算!E139,"")</f>
        <v/>
      </c>
      <c r="F125" s="344" t="str">
        <f>IF(地價差額試算!F139&lt;&gt;"",地價差額試算!F139,"")</f>
        <v/>
      </c>
      <c r="G125" s="344" t="str">
        <f>IF(地價差額試算!G139&lt;&gt;"",地價差額試算!G139,"")</f>
        <v/>
      </c>
      <c r="H125" s="344" t="str">
        <f t="shared" si="142"/>
        <v/>
      </c>
      <c r="I125" s="344" t="str">
        <f t="shared" si="206"/>
        <v/>
      </c>
      <c r="J125" s="344" t="str">
        <f t="shared" si="207"/>
        <v/>
      </c>
      <c r="K125" s="17"/>
      <c r="L125" s="344" t="str">
        <f t="array" ref="L125">IFERROR(INDEX($A$1:$A$200,SMALL(IF($A$2:$A$201&lt;&gt;"",ROW($A$2:$A$201),9999),ROW(L124)),COLUMN(A:A)),"")</f>
        <v/>
      </c>
      <c r="M125" s="344" t="str">
        <f t="array" ref="M125">IFERROR(INDEX($E$1:$E$200,SMALL(IF($E$2:$E$201&lt;&gt;"",ROW($E$2:$E$201),9999),ROW(M124)),COLUMN(A:A)),"")</f>
        <v/>
      </c>
      <c r="N125" s="344" t="str">
        <f t="array" ref="N125">IFERROR(INDEX($F$1:$F$200,SMALL(IF($F$2:$F$201&lt;&gt;"",ROW($F$2:$F$201),9999),ROW(N124)),COLUMN(A:A)),"")</f>
        <v/>
      </c>
      <c r="O125" s="344" t="str">
        <f t="array" ref="O125">IFERROR(INDEX($G$1:$G$200,SMALL(IF($G$2:$G$201&lt;&gt;"",ROW($G$2:$G$201),9999),ROW(O124)),COLUMN(A:A)),"")</f>
        <v/>
      </c>
      <c r="P125" s="17"/>
      <c r="Q125" s="344" t="str">
        <f t="array" ref="Q125:R125">IFERROR((INDEX(L$1:O$201,SMALL(IF(MATCH($L$2:$L$201&amp;$O$2:$O$201,$L$2:$L$201&amp;$O$2:$O$201, )=ROW($L$1:$O$200),ROW($L$2:$O$201),4^8),ROW(A124)),{1,4})&amp;""),"")</f>
        <v/>
      </c>
      <c r="R125" s="344" t="str">
        <v/>
      </c>
      <c r="S125" s="17"/>
      <c r="T125" s="17" t="str">
        <f t="array" ref="T125">T(INDEX(Q:Q,MIN(IF(COUNTIF(T$1:T124,$Q$2:$Q$201),4^8,ROW($Q$2:$Q$201)))))</f>
        <v/>
      </c>
      <c r="U125" s="17" t="str">
        <f t="shared" ref="U125:AD125" ca="1" si="264">IFERROR(OFFSET($R$1,SUMPRODUCT(SMALL(($Q$2:$Q$201=U$1)*ROW($Q$2:$Q$201),ROW(120:120)+COUNTA($Q$2:$Q$201)-SUM(1*($Q$2:$Q$201=U$1))))-1,),"")</f>
        <v/>
      </c>
      <c r="V125" s="17" t="str">
        <f t="shared" ca="1" si="264"/>
        <v/>
      </c>
      <c r="W125" s="17" t="str">
        <f t="shared" ca="1" si="264"/>
        <v/>
      </c>
      <c r="X125" s="17" t="str">
        <f t="shared" ca="1" si="264"/>
        <v/>
      </c>
      <c r="Y125" s="17" t="str">
        <f t="shared" ca="1" si="264"/>
        <v/>
      </c>
      <c r="Z125" s="17" t="str">
        <f t="shared" ca="1" si="264"/>
        <v/>
      </c>
      <c r="AA125" s="17" t="str">
        <f t="shared" ca="1" si="264"/>
        <v/>
      </c>
      <c r="AB125" s="17" t="str">
        <f t="shared" ca="1" si="264"/>
        <v/>
      </c>
      <c r="AC125" s="17" t="str">
        <f t="shared" ca="1" si="264"/>
        <v/>
      </c>
      <c r="AD125" s="17" t="str">
        <f t="shared" ca="1" si="264"/>
        <v/>
      </c>
      <c r="AE125" s="17"/>
      <c r="AF125" s="344" t="str">
        <f>IF(AND(地價差額試算!K139="",$AJ125&lt;&gt;""),AF124,IF(AND(地價差額試算!K139&lt;&gt;"",$AJ125&lt;&gt;""),地價差額試算!K139,""))</f>
        <v/>
      </c>
      <c r="AG125" s="344" t="str">
        <f>IF(AND(地價差額試算!L139="",$AJ125&lt;&gt;""),AG124,IF(AND(地價差額試算!L139&lt;&gt;"",$AJ125&lt;&gt;""),地價差額試算!L139,""))</f>
        <v/>
      </c>
      <c r="AH125" s="344" t="str">
        <f>IF(AND(地價差額試算!M139="",$AJ125&lt;&gt;""),AH124,IF(AND(地價差額試算!M139&lt;&gt;"",$AJ125&lt;&gt;""),地價差額試算!M139,""))</f>
        <v/>
      </c>
      <c r="AI125" s="344" t="str">
        <f>IF(地價差額試算!N139&lt;&gt;"",地價差額試算!N139,"")</f>
        <v/>
      </c>
      <c r="AJ125" s="344" t="str">
        <f>IF(地價差額試算!O139&lt;&gt;"",地價差額試算!O139,"")</f>
        <v/>
      </c>
      <c r="AK125" s="344" t="str">
        <f>IF(地價差額試算!P139&lt;&gt;"",地價差額試算!P139,"")</f>
        <v/>
      </c>
      <c r="AL125" s="344" t="str">
        <f>IF(地價差額試算!Q139&lt;&gt;"",地價差額試算!Q139,"")</f>
        <v/>
      </c>
      <c r="AM125" s="344" t="str">
        <f t="shared" si="144"/>
        <v/>
      </c>
      <c r="AN125" s="344" t="str">
        <f t="shared" si="209"/>
        <v/>
      </c>
      <c r="AO125" s="344" t="str">
        <f t="shared" si="210"/>
        <v/>
      </c>
      <c r="AP125" s="17"/>
      <c r="AQ125" s="344" t="str">
        <f t="array" ref="AQ125">IFERROR(INDEX($AF$1:$AF$200,SMALL(IF($AF$2:$AF$201&lt;&gt;"",ROW($AF$2:$AF$201),9999),ROW(AQ124)),COLUMN(A:A)),"")</f>
        <v/>
      </c>
      <c r="AR125" s="344" t="str">
        <f t="array" ref="AR125">IFERROR(INDEX($AJ$1:$AJ$200,SMALL(IF($AJ$2:$AJ$201&lt;&gt;"",ROW($AJ$2:$AJ$201),9999),ROW(AQ124)),COLUMN(A:A)),"")</f>
        <v/>
      </c>
      <c r="AS125" s="344" t="str">
        <f t="array" ref="AS125">IFERROR(INDEX($AK$1:$AK$200,SMALL(IF($AK$2:$AK$201&lt;&gt;"",ROW($AK$2:$AK$201),9999),ROW(AS124)),COLUMN(A:A)),"")</f>
        <v/>
      </c>
      <c r="AT125" s="344" t="str">
        <f t="array" ref="AT125">IFERROR(INDEX($AL$1:$AL$200,SMALL(IF($AL$2:$AL$201&lt;&gt;"",ROW($AL$2:$AL$201),9999),ROW(AT124)),COLUMN(A:A)),"")</f>
        <v/>
      </c>
      <c r="AU125" s="17"/>
      <c r="AV125" s="344" t="str">
        <f t="array" ref="AV125:AW125">IFERROR((INDEX(AQ$1:AT$201,SMALL(IF(MATCH($AQ$2:$AQ$201&amp;$AT$2:$AT$201,$AQ$2:$AQ$201&amp;$AT$2:$AT$201, )=ROW($AQ$1:$AT$200),ROW($AQ$2:$AT$201),4^8),ROW(AV124)),{1,4})&amp;""),"")</f>
        <v/>
      </c>
      <c r="AW125" s="344" t="str">
        <v/>
      </c>
      <c r="AX125" s="17"/>
      <c r="AY125" s="17" t="str">
        <f t="array" ref="AY125">T(INDEX(AV:AV,MIN(IF(COUNTIF(AY$1:AY124,$AV$2:$AV$201),4^8,ROW($AV$2:$AV$201)))))</f>
        <v/>
      </c>
      <c r="AZ125" s="17" t="str">
        <f t="shared" ref="AZ125:BI125" ca="1" si="265">IFERROR(OFFSET($AW$1,SUMPRODUCT(SMALL(($AV$2:$AV$201=AZ$1)*ROW($AV$2:$AV$201),ROW(120:120)+COUNTA($AV$2:$AV$201)-SUM(1*($AV$2:$AV$201=AZ$1))))-1,),"")</f>
        <v/>
      </c>
      <c r="BA125" s="17" t="str">
        <f t="shared" ca="1" si="265"/>
        <v/>
      </c>
      <c r="BB125" s="17" t="str">
        <f t="shared" ca="1" si="265"/>
        <v/>
      </c>
      <c r="BC125" s="17" t="str">
        <f t="shared" ca="1" si="265"/>
        <v/>
      </c>
      <c r="BD125" s="17" t="str">
        <f t="shared" ca="1" si="265"/>
        <v/>
      </c>
      <c r="BE125" s="17" t="str">
        <f t="shared" ca="1" si="265"/>
        <v/>
      </c>
      <c r="BF125" s="17" t="str">
        <f t="shared" ca="1" si="265"/>
        <v/>
      </c>
      <c r="BG125" s="17" t="str">
        <f t="shared" ca="1" si="265"/>
        <v/>
      </c>
      <c r="BH125" s="17" t="str">
        <f t="shared" ca="1" si="265"/>
        <v/>
      </c>
      <c r="BI125" s="17" t="str">
        <f t="shared" ca="1" si="265"/>
        <v/>
      </c>
      <c r="BJ125" s="17"/>
      <c r="BK125" s="18" t="str">
        <f t="array" ref="BK125">IFERROR(INDEX($E$1:$E$200,SMALL(IF($E$2:$E$201&lt;&gt;"",ROW($E$2:$E$201),9999),ROW($A124)),COLUMN(A:A)),"")</f>
        <v/>
      </c>
      <c r="BL125" s="18" t="str">
        <f t="array" ref="BL125">IFERROR(INDEX($AJ$1:$AJ$200,SMALL(IF($AJ$2:$AJ$201&lt;&gt;"",ROW($AJ$2:$AJ$201),9999),ROW(A124)),COLUMN(A:A)),"")</f>
        <v/>
      </c>
      <c r="BM125" s="18" t="str">
        <f t="array" ref="BM125">T(INDEX($BK:$BK,MIN(IF(COUNTIF(BM$1:BM124,$BK$2:$BK$201),4^8,ROW($BK$2:$BK$201)))))</f>
        <v/>
      </c>
      <c r="BN125" s="18" t="str">
        <f t="array" ref="BN125">T(INDEX($BL:$BL,MIN(IF(COUNTIF(BN$1:BN124,$BL$2:$BL$201),4^8,ROW($BL$2:$BL$201)))))</f>
        <v/>
      </c>
      <c r="BO125" s="18" t="str">
        <f t="array" aca="1" ref="BO125" ca="1">IF(ROW(BO124)&gt;(COUNTA($BM$2:$BN$201)-COUNTIF($BM$2:$BN$201,"")),"",INDIRECT(TEXT(RIGHT(SMALL(IF($BM$2:$BN$501&lt;&gt;"",COLUMN($BM$2:$BN$501)*10001+ROW($BM$2:$BN$501)*100,999999),ROW(BO124)),4),"!R00!C00"),))</f>
        <v/>
      </c>
      <c r="BP125" s="18" t="str">
        <f t="array" aca="1" ref="BP125" ca="1">T(INDEX($BO:$BO,MIN(IF(COUNTIF(BP$1:BP124,$BO$2:$BO$201),4^8,ROW($BO$2:$BO$201)))))</f>
        <v/>
      </c>
    </row>
    <row r="126" spans="1:68">
      <c r="A126" s="344" t="str">
        <f>IF(AND(地價差額試算!A140="",$E126&lt;&gt;""),A125,IF(AND(地價差額試算!A140&lt;&gt;"",$E126&lt;&gt;""),地價差額試算!A140,""))</f>
        <v/>
      </c>
      <c r="B126" s="344" t="str">
        <f>IF(AND(地價差額試算!B140="",$E126&lt;&gt;""),B125,IF(AND(地價差額試算!B140&lt;&gt;"",$E126&lt;&gt;""),地價差額試算!B140,""))</f>
        <v/>
      </c>
      <c r="C126" s="344" t="str">
        <f>IF(AND(地價差額試算!C140="",$E126&lt;&gt;""),C125,IF(AND(地價差額試算!C140&lt;&gt;"",$E126&lt;&gt;""),地價差額試算!C140,""))</f>
        <v/>
      </c>
      <c r="D126" s="344" t="str">
        <f>IF(地價差額試算!D140&lt;&gt;"",地價差額試算!D140,"")</f>
        <v/>
      </c>
      <c r="E126" s="344" t="str">
        <f>IF(地價差額試算!E140&lt;&gt;"",地價差額試算!E140,"")</f>
        <v/>
      </c>
      <c r="F126" s="344" t="str">
        <f>IF(地價差額試算!F140&lt;&gt;"",地價差額試算!F140,"")</f>
        <v/>
      </c>
      <c r="G126" s="344" t="str">
        <f>IF(地價差額試算!G140&lt;&gt;"",地價差額試算!G140,"")</f>
        <v/>
      </c>
      <c r="H126" s="344" t="str">
        <f t="shared" si="142"/>
        <v/>
      </c>
      <c r="I126" s="344" t="str">
        <f t="shared" si="206"/>
        <v/>
      </c>
      <c r="J126" s="344" t="str">
        <f t="shared" si="207"/>
        <v/>
      </c>
      <c r="K126" s="17"/>
      <c r="L126" s="344" t="str">
        <f t="array" ref="L126">IFERROR(INDEX($A$1:$A$200,SMALL(IF($A$2:$A$201&lt;&gt;"",ROW($A$2:$A$201),9999),ROW(L125)),COLUMN(A:A)),"")</f>
        <v/>
      </c>
      <c r="M126" s="344" t="str">
        <f t="array" ref="M126">IFERROR(INDEX($E$1:$E$200,SMALL(IF($E$2:$E$201&lt;&gt;"",ROW($E$2:$E$201),9999),ROW(M125)),COLUMN(A:A)),"")</f>
        <v/>
      </c>
      <c r="N126" s="344" t="str">
        <f t="array" ref="N126">IFERROR(INDEX($F$1:$F$200,SMALL(IF($F$2:$F$201&lt;&gt;"",ROW($F$2:$F$201),9999),ROW(N125)),COLUMN(A:A)),"")</f>
        <v/>
      </c>
      <c r="O126" s="344" t="str">
        <f t="array" ref="O126">IFERROR(INDEX($G$1:$G$200,SMALL(IF($G$2:$G$201&lt;&gt;"",ROW($G$2:$G$201),9999),ROW(O125)),COLUMN(A:A)),"")</f>
        <v/>
      </c>
      <c r="P126" s="17"/>
      <c r="Q126" s="344" t="str">
        <f t="array" ref="Q126:R126">IFERROR((INDEX(L$1:O$201,SMALL(IF(MATCH($L$2:$L$201&amp;$O$2:$O$201,$L$2:$L$201&amp;$O$2:$O$201, )=ROW($L$1:$O$200),ROW($L$2:$O$201),4^8),ROW(A125)),{1,4})&amp;""),"")</f>
        <v/>
      </c>
      <c r="R126" s="344" t="str">
        <v/>
      </c>
      <c r="S126" s="17"/>
      <c r="T126" s="17" t="str">
        <f t="array" ref="T126">T(INDEX(Q:Q,MIN(IF(COUNTIF(T$1:T125,$Q$2:$Q$201),4^8,ROW($Q$2:$Q$201)))))</f>
        <v/>
      </c>
      <c r="U126" s="17" t="str">
        <f t="shared" ref="U126:AD126" ca="1" si="266">IFERROR(OFFSET($R$1,SUMPRODUCT(SMALL(($Q$2:$Q$201=U$1)*ROW($Q$2:$Q$201),ROW(121:121)+COUNTA($Q$2:$Q$201)-SUM(1*($Q$2:$Q$201=U$1))))-1,),"")</f>
        <v/>
      </c>
      <c r="V126" s="17" t="str">
        <f t="shared" ca="1" si="266"/>
        <v/>
      </c>
      <c r="W126" s="17" t="str">
        <f t="shared" ca="1" si="266"/>
        <v/>
      </c>
      <c r="X126" s="17" t="str">
        <f t="shared" ca="1" si="266"/>
        <v/>
      </c>
      <c r="Y126" s="17" t="str">
        <f t="shared" ca="1" si="266"/>
        <v/>
      </c>
      <c r="Z126" s="17" t="str">
        <f t="shared" ca="1" si="266"/>
        <v/>
      </c>
      <c r="AA126" s="17" t="str">
        <f t="shared" ca="1" si="266"/>
        <v/>
      </c>
      <c r="AB126" s="17" t="str">
        <f t="shared" ca="1" si="266"/>
        <v/>
      </c>
      <c r="AC126" s="17" t="str">
        <f t="shared" ca="1" si="266"/>
        <v/>
      </c>
      <c r="AD126" s="17" t="str">
        <f t="shared" ca="1" si="266"/>
        <v/>
      </c>
      <c r="AE126" s="17"/>
      <c r="AF126" s="344" t="str">
        <f>IF(AND(地價差額試算!K140="",$AJ126&lt;&gt;""),AF125,IF(AND(地價差額試算!K140&lt;&gt;"",$AJ126&lt;&gt;""),地價差額試算!K140,""))</f>
        <v/>
      </c>
      <c r="AG126" s="344" t="str">
        <f>IF(AND(地價差額試算!L140="",$AJ126&lt;&gt;""),AG125,IF(AND(地價差額試算!L140&lt;&gt;"",$AJ126&lt;&gt;""),地價差額試算!L140,""))</f>
        <v/>
      </c>
      <c r="AH126" s="344" t="str">
        <f>IF(AND(地價差額試算!M140="",$AJ126&lt;&gt;""),AH125,IF(AND(地價差額試算!M140&lt;&gt;"",$AJ126&lt;&gt;""),地價差額試算!M140,""))</f>
        <v/>
      </c>
      <c r="AI126" s="344" t="str">
        <f>IF(地價差額試算!N140&lt;&gt;"",地價差額試算!N140,"")</f>
        <v/>
      </c>
      <c r="AJ126" s="344" t="str">
        <f>IF(地價差額試算!O140&lt;&gt;"",地價差額試算!O140,"")</f>
        <v/>
      </c>
      <c r="AK126" s="344" t="str">
        <f>IF(地價差額試算!P140&lt;&gt;"",地價差額試算!P140,"")</f>
        <v/>
      </c>
      <c r="AL126" s="344" t="str">
        <f>IF(地價差額試算!Q140&lt;&gt;"",地價差額試算!Q140,"")</f>
        <v/>
      </c>
      <c r="AM126" s="344" t="str">
        <f t="shared" si="144"/>
        <v/>
      </c>
      <c r="AN126" s="344" t="str">
        <f t="shared" si="209"/>
        <v/>
      </c>
      <c r="AO126" s="344" t="str">
        <f t="shared" si="210"/>
        <v/>
      </c>
      <c r="AP126" s="17"/>
      <c r="AQ126" s="344" t="str">
        <f t="array" ref="AQ126">IFERROR(INDEX($AF$1:$AF$200,SMALL(IF($AF$2:$AF$201&lt;&gt;"",ROW($AF$2:$AF$201),9999),ROW(AQ125)),COLUMN(A:A)),"")</f>
        <v/>
      </c>
      <c r="AR126" s="344" t="str">
        <f t="array" ref="AR126">IFERROR(INDEX($AJ$1:$AJ$200,SMALL(IF($AJ$2:$AJ$201&lt;&gt;"",ROW($AJ$2:$AJ$201),9999),ROW(AQ125)),COLUMN(A:A)),"")</f>
        <v/>
      </c>
      <c r="AS126" s="344" t="str">
        <f t="array" ref="AS126">IFERROR(INDEX($AK$1:$AK$200,SMALL(IF($AK$2:$AK$201&lt;&gt;"",ROW($AK$2:$AK$201),9999),ROW(AS125)),COLUMN(A:A)),"")</f>
        <v/>
      </c>
      <c r="AT126" s="344" t="str">
        <f t="array" ref="AT126">IFERROR(INDEX($AL$1:$AL$200,SMALL(IF($AL$2:$AL$201&lt;&gt;"",ROW($AL$2:$AL$201),9999),ROW(AT125)),COLUMN(A:A)),"")</f>
        <v/>
      </c>
      <c r="AU126" s="17"/>
      <c r="AV126" s="344" t="str">
        <f t="array" ref="AV126:AW126">IFERROR((INDEX(AQ$1:AT$201,SMALL(IF(MATCH($AQ$2:$AQ$201&amp;$AT$2:$AT$201,$AQ$2:$AQ$201&amp;$AT$2:$AT$201, )=ROW($AQ$1:$AT$200),ROW($AQ$2:$AT$201),4^8),ROW(AV125)),{1,4})&amp;""),"")</f>
        <v/>
      </c>
      <c r="AW126" s="344" t="str">
        <v/>
      </c>
      <c r="AX126" s="17"/>
      <c r="AY126" s="17" t="str">
        <f t="array" ref="AY126">T(INDEX(AV:AV,MIN(IF(COUNTIF(AY$1:AY125,$AV$2:$AV$201),4^8,ROW($AV$2:$AV$201)))))</f>
        <v/>
      </c>
      <c r="AZ126" s="17" t="str">
        <f t="shared" ref="AZ126:BI126" ca="1" si="267">IFERROR(OFFSET($AW$1,SUMPRODUCT(SMALL(($AV$2:$AV$201=AZ$1)*ROW($AV$2:$AV$201),ROW(121:121)+COUNTA($AV$2:$AV$201)-SUM(1*($AV$2:$AV$201=AZ$1))))-1,),"")</f>
        <v/>
      </c>
      <c r="BA126" s="17" t="str">
        <f t="shared" ca="1" si="267"/>
        <v/>
      </c>
      <c r="BB126" s="17" t="str">
        <f t="shared" ca="1" si="267"/>
        <v/>
      </c>
      <c r="BC126" s="17" t="str">
        <f t="shared" ca="1" si="267"/>
        <v/>
      </c>
      <c r="BD126" s="17" t="str">
        <f t="shared" ca="1" si="267"/>
        <v/>
      </c>
      <c r="BE126" s="17" t="str">
        <f t="shared" ca="1" si="267"/>
        <v/>
      </c>
      <c r="BF126" s="17" t="str">
        <f t="shared" ca="1" si="267"/>
        <v/>
      </c>
      <c r="BG126" s="17" t="str">
        <f t="shared" ca="1" si="267"/>
        <v/>
      </c>
      <c r="BH126" s="17" t="str">
        <f t="shared" ca="1" si="267"/>
        <v/>
      </c>
      <c r="BI126" s="17" t="str">
        <f t="shared" ca="1" si="267"/>
        <v/>
      </c>
      <c r="BJ126" s="17"/>
      <c r="BK126" s="18" t="str">
        <f t="array" ref="BK126">IFERROR(INDEX($E$1:$E$200,SMALL(IF($E$2:$E$201&lt;&gt;"",ROW($E$2:$E$201),9999),ROW($A125)),COLUMN(A:A)),"")</f>
        <v/>
      </c>
      <c r="BL126" s="18" t="str">
        <f t="array" ref="BL126">IFERROR(INDEX($AJ$1:$AJ$200,SMALL(IF($AJ$2:$AJ$201&lt;&gt;"",ROW($AJ$2:$AJ$201),9999),ROW(A125)),COLUMN(A:A)),"")</f>
        <v/>
      </c>
      <c r="BM126" s="18" t="str">
        <f t="array" ref="BM126">T(INDEX($BK:$BK,MIN(IF(COUNTIF(BM$1:BM125,$BK$2:$BK$201),4^8,ROW($BK$2:$BK$201)))))</f>
        <v/>
      </c>
      <c r="BN126" s="18" t="str">
        <f t="array" ref="BN126">T(INDEX($BL:$BL,MIN(IF(COUNTIF(BN$1:BN125,$BL$2:$BL$201),4^8,ROW($BL$2:$BL$201)))))</f>
        <v/>
      </c>
      <c r="BO126" s="18" t="str">
        <f t="array" aca="1" ref="BO126" ca="1">IF(ROW(BO125)&gt;(COUNTA($BM$2:$BN$201)-COUNTIF($BM$2:$BN$201,"")),"",INDIRECT(TEXT(RIGHT(SMALL(IF($BM$2:$BN$501&lt;&gt;"",COLUMN($BM$2:$BN$501)*10001+ROW($BM$2:$BN$501)*100,999999),ROW(BO125)),4),"!R00!C00"),))</f>
        <v/>
      </c>
      <c r="BP126" s="18" t="str">
        <f t="array" aca="1" ref="BP126" ca="1">T(INDEX($BO:$BO,MIN(IF(COUNTIF(BP$1:BP125,$BO$2:$BO$201),4^8,ROW($BO$2:$BO$201)))))</f>
        <v/>
      </c>
    </row>
    <row r="127" spans="1:68">
      <c r="A127" s="344" t="str">
        <f>IF(AND(地價差額試算!A141="",$E127&lt;&gt;""),A126,IF(AND(地價差額試算!A141&lt;&gt;"",$E127&lt;&gt;""),地價差額試算!A141,""))</f>
        <v/>
      </c>
      <c r="B127" s="344" t="str">
        <f>IF(AND(地價差額試算!B141="",$E127&lt;&gt;""),B126,IF(AND(地價差額試算!B141&lt;&gt;"",$E127&lt;&gt;""),地價差額試算!B141,""))</f>
        <v/>
      </c>
      <c r="C127" s="344" t="str">
        <f>IF(AND(地價差額試算!C141="",$E127&lt;&gt;""),C126,IF(AND(地價差額試算!C141&lt;&gt;"",$E127&lt;&gt;""),地價差額試算!C141,""))</f>
        <v/>
      </c>
      <c r="D127" s="344" t="str">
        <f>IF(地價差額試算!D141&lt;&gt;"",地價差額試算!D141,"")</f>
        <v/>
      </c>
      <c r="E127" s="344" t="str">
        <f>IF(地價差額試算!E141&lt;&gt;"",地價差額試算!E141,"")</f>
        <v/>
      </c>
      <c r="F127" s="344" t="str">
        <f>IF(地價差額試算!F141&lt;&gt;"",地價差額試算!F141,"")</f>
        <v/>
      </c>
      <c r="G127" s="344" t="str">
        <f>IF(地價差額試算!G141&lt;&gt;"",地價差額試算!G141,"")</f>
        <v/>
      </c>
      <c r="H127" s="344" t="str">
        <f t="shared" si="142"/>
        <v/>
      </c>
      <c r="I127" s="344" t="str">
        <f t="shared" si="206"/>
        <v/>
      </c>
      <c r="J127" s="344" t="str">
        <f t="shared" si="207"/>
        <v/>
      </c>
      <c r="K127" s="17"/>
      <c r="L127" s="344" t="str">
        <f t="array" ref="L127">IFERROR(INDEX($A$1:$A$200,SMALL(IF($A$2:$A$201&lt;&gt;"",ROW($A$2:$A$201),9999),ROW(L126)),COLUMN(A:A)),"")</f>
        <v/>
      </c>
      <c r="M127" s="344" t="str">
        <f t="array" ref="M127">IFERROR(INDEX($E$1:$E$200,SMALL(IF($E$2:$E$201&lt;&gt;"",ROW($E$2:$E$201),9999),ROW(M126)),COLUMN(A:A)),"")</f>
        <v/>
      </c>
      <c r="N127" s="344" t="str">
        <f t="array" ref="N127">IFERROR(INDEX($F$1:$F$200,SMALL(IF($F$2:$F$201&lt;&gt;"",ROW($F$2:$F$201),9999),ROW(N126)),COLUMN(A:A)),"")</f>
        <v/>
      </c>
      <c r="O127" s="344" t="str">
        <f t="array" ref="O127">IFERROR(INDEX($G$1:$G$200,SMALL(IF($G$2:$G$201&lt;&gt;"",ROW($G$2:$G$201),9999),ROW(O126)),COLUMN(A:A)),"")</f>
        <v/>
      </c>
      <c r="P127" s="17"/>
      <c r="Q127" s="344" t="str">
        <f t="array" ref="Q127:R127">IFERROR((INDEX(L$1:O$201,SMALL(IF(MATCH($L$2:$L$201&amp;$O$2:$O$201,$L$2:$L$201&amp;$O$2:$O$201, )=ROW($L$1:$O$200),ROW($L$2:$O$201),4^8),ROW(A126)),{1,4})&amp;""),"")</f>
        <v/>
      </c>
      <c r="R127" s="344" t="str">
        <v/>
      </c>
      <c r="S127" s="17"/>
      <c r="T127" s="17" t="str">
        <f t="array" ref="T127">T(INDEX(Q:Q,MIN(IF(COUNTIF(T$1:T126,$Q$2:$Q$201),4^8,ROW($Q$2:$Q$201)))))</f>
        <v/>
      </c>
      <c r="U127" s="17" t="str">
        <f t="shared" ref="U127:AD127" ca="1" si="268">IFERROR(OFFSET($R$1,SUMPRODUCT(SMALL(($Q$2:$Q$201=U$1)*ROW($Q$2:$Q$201),ROW(122:122)+COUNTA($Q$2:$Q$201)-SUM(1*($Q$2:$Q$201=U$1))))-1,),"")</f>
        <v/>
      </c>
      <c r="V127" s="17" t="str">
        <f t="shared" ca="1" si="268"/>
        <v/>
      </c>
      <c r="W127" s="17" t="str">
        <f t="shared" ca="1" si="268"/>
        <v/>
      </c>
      <c r="X127" s="17" t="str">
        <f t="shared" ca="1" si="268"/>
        <v/>
      </c>
      <c r="Y127" s="17" t="str">
        <f t="shared" ca="1" si="268"/>
        <v/>
      </c>
      <c r="Z127" s="17" t="str">
        <f t="shared" ca="1" si="268"/>
        <v/>
      </c>
      <c r="AA127" s="17" t="str">
        <f t="shared" ca="1" si="268"/>
        <v/>
      </c>
      <c r="AB127" s="17" t="str">
        <f t="shared" ca="1" si="268"/>
        <v/>
      </c>
      <c r="AC127" s="17" t="str">
        <f t="shared" ca="1" si="268"/>
        <v/>
      </c>
      <c r="AD127" s="17" t="str">
        <f t="shared" ca="1" si="268"/>
        <v/>
      </c>
      <c r="AE127" s="17"/>
      <c r="AF127" s="344" t="str">
        <f>IF(AND(地價差額試算!K141="",$AJ127&lt;&gt;""),AF126,IF(AND(地價差額試算!K141&lt;&gt;"",$AJ127&lt;&gt;""),地價差額試算!K141,""))</f>
        <v/>
      </c>
      <c r="AG127" s="344" t="str">
        <f>IF(AND(地價差額試算!L141="",$AJ127&lt;&gt;""),AG126,IF(AND(地價差額試算!L141&lt;&gt;"",$AJ127&lt;&gt;""),地價差額試算!L141,""))</f>
        <v/>
      </c>
      <c r="AH127" s="344" t="str">
        <f>IF(AND(地價差額試算!M141="",$AJ127&lt;&gt;""),AH126,IF(AND(地價差額試算!M141&lt;&gt;"",$AJ127&lt;&gt;""),地價差額試算!M141,""))</f>
        <v/>
      </c>
      <c r="AI127" s="344" t="str">
        <f>IF(地價差額試算!N141&lt;&gt;"",地價差額試算!N141,"")</f>
        <v/>
      </c>
      <c r="AJ127" s="344" t="str">
        <f>IF(地價差額試算!O141&lt;&gt;"",地價差額試算!O141,"")</f>
        <v/>
      </c>
      <c r="AK127" s="344" t="str">
        <f>IF(地價差額試算!P141&lt;&gt;"",地價差額試算!P141,"")</f>
        <v/>
      </c>
      <c r="AL127" s="344" t="str">
        <f>IF(地價差額試算!Q141&lt;&gt;"",地價差額試算!Q141,"")</f>
        <v/>
      </c>
      <c r="AM127" s="344" t="str">
        <f t="shared" si="144"/>
        <v/>
      </c>
      <c r="AN127" s="344" t="str">
        <f t="shared" si="209"/>
        <v/>
      </c>
      <c r="AO127" s="344" t="str">
        <f t="shared" si="210"/>
        <v/>
      </c>
      <c r="AP127" s="17"/>
      <c r="AQ127" s="344" t="str">
        <f t="array" ref="AQ127">IFERROR(INDEX($AF$1:$AF$200,SMALL(IF($AF$2:$AF$201&lt;&gt;"",ROW($AF$2:$AF$201),9999),ROW(AQ126)),COLUMN(A:A)),"")</f>
        <v/>
      </c>
      <c r="AR127" s="344" t="str">
        <f t="array" ref="AR127">IFERROR(INDEX($AJ$1:$AJ$200,SMALL(IF($AJ$2:$AJ$201&lt;&gt;"",ROW($AJ$2:$AJ$201),9999),ROW(AQ126)),COLUMN(A:A)),"")</f>
        <v/>
      </c>
      <c r="AS127" s="344" t="str">
        <f t="array" ref="AS127">IFERROR(INDEX($AK$1:$AK$200,SMALL(IF($AK$2:$AK$201&lt;&gt;"",ROW($AK$2:$AK$201),9999),ROW(AS126)),COLUMN(A:A)),"")</f>
        <v/>
      </c>
      <c r="AT127" s="344" t="str">
        <f t="array" ref="AT127">IFERROR(INDEX($AL$1:$AL$200,SMALL(IF($AL$2:$AL$201&lt;&gt;"",ROW($AL$2:$AL$201),9999),ROW(AT126)),COLUMN(A:A)),"")</f>
        <v/>
      </c>
      <c r="AU127" s="17"/>
      <c r="AV127" s="344" t="str">
        <f t="array" ref="AV127:AW127">IFERROR((INDEX(AQ$1:AT$201,SMALL(IF(MATCH($AQ$2:$AQ$201&amp;$AT$2:$AT$201,$AQ$2:$AQ$201&amp;$AT$2:$AT$201, )=ROW($AQ$1:$AT$200),ROW($AQ$2:$AT$201),4^8),ROW(AV126)),{1,4})&amp;""),"")</f>
        <v/>
      </c>
      <c r="AW127" s="344" t="str">
        <v/>
      </c>
      <c r="AX127" s="17"/>
      <c r="AY127" s="17" t="str">
        <f t="array" ref="AY127">T(INDEX(AV:AV,MIN(IF(COUNTIF(AY$1:AY126,$AV$2:$AV$201),4^8,ROW($AV$2:$AV$201)))))</f>
        <v/>
      </c>
      <c r="AZ127" s="17" t="str">
        <f t="shared" ref="AZ127:BI127" ca="1" si="269">IFERROR(OFFSET($AW$1,SUMPRODUCT(SMALL(($AV$2:$AV$201=AZ$1)*ROW($AV$2:$AV$201),ROW(122:122)+COUNTA($AV$2:$AV$201)-SUM(1*($AV$2:$AV$201=AZ$1))))-1,),"")</f>
        <v/>
      </c>
      <c r="BA127" s="17" t="str">
        <f t="shared" ca="1" si="269"/>
        <v/>
      </c>
      <c r="BB127" s="17" t="str">
        <f t="shared" ca="1" si="269"/>
        <v/>
      </c>
      <c r="BC127" s="17" t="str">
        <f t="shared" ca="1" si="269"/>
        <v/>
      </c>
      <c r="BD127" s="17" t="str">
        <f t="shared" ca="1" si="269"/>
        <v/>
      </c>
      <c r="BE127" s="17" t="str">
        <f t="shared" ca="1" si="269"/>
        <v/>
      </c>
      <c r="BF127" s="17" t="str">
        <f t="shared" ca="1" si="269"/>
        <v/>
      </c>
      <c r="BG127" s="17" t="str">
        <f t="shared" ca="1" si="269"/>
        <v/>
      </c>
      <c r="BH127" s="17" t="str">
        <f t="shared" ca="1" si="269"/>
        <v/>
      </c>
      <c r="BI127" s="17" t="str">
        <f t="shared" ca="1" si="269"/>
        <v/>
      </c>
      <c r="BJ127" s="17"/>
      <c r="BK127" s="18" t="str">
        <f t="array" ref="BK127">IFERROR(INDEX($E$1:$E$200,SMALL(IF($E$2:$E$201&lt;&gt;"",ROW($E$2:$E$201),9999),ROW($A126)),COLUMN(A:A)),"")</f>
        <v/>
      </c>
      <c r="BL127" s="18" t="str">
        <f t="array" ref="BL127">IFERROR(INDEX($AJ$1:$AJ$200,SMALL(IF($AJ$2:$AJ$201&lt;&gt;"",ROW($AJ$2:$AJ$201),9999),ROW(A126)),COLUMN(A:A)),"")</f>
        <v/>
      </c>
      <c r="BM127" s="18" t="str">
        <f t="array" ref="BM127">T(INDEX($BK:$BK,MIN(IF(COUNTIF(BM$1:BM126,$BK$2:$BK$201),4^8,ROW($BK$2:$BK$201)))))</f>
        <v/>
      </c>
      <c r="BN127" s="18" t="str">
        <f t="array" ref="BN127">T(INDEX($BL:$BL,MIN(IF(COUNTIF(BN$1:BN126,$BL$2:$BL$201),4^8,ROW($BL$2:$BL$201)))))</f>
        <v/>
      </c>
      <c r="BO127" s="18" t="str">
        <f t="array" aca="1" ref="BO127" ca="1">IF(ROW(BO126)&gt;(COUNTA($BM$2:$BN$201)-COUNTIF($BM$2:$BN$201,"")),"",INDIRECT(TEXT(RIGHT(SMALL(IF($BM$2:$BN$501&lt;&gt;"",COLUMN($BM$2:$BN$501)*10001+ROW($BM$2:$BN$501)*100,999999),ROW(BO126)),4),"!R00!C00"),))</f>
        <v/>
      </c>
      <c r="BP127" s="18" t="str">
        <f t="array" aca="1" ref="BP127" ca="1">T(INDEX($BO:$BO,MIN(IF(COUNTIF(BP$1:BP126,$BO$2:$BO$201),4^8,ROW($BO$2:$BO$201)))))</f>
        <v/>
      </c>
    </row>
    <row r="128" spans="1:68">
      <c r="A128" s="344" t="str">
        <f>IF(AND(地價差額試算!A142="",$E128&lt;&gt;""),A127,IF(AND(地價差額試算!A142&lt;&gt;"",$E128&lt;&gt;""),地價差額試算!A142,""))</f>
        <v/>
      </c>
      <c r="B128" s="344" t="str">
        <f>IF(AND(地價差額試算!B142="",$E128&lt;&gt;""),B127,IF(AND(地價差額試算!B142&lt;&gt;"",$E128&lt;&gt;""),地價差額試算!B142,""))</f>
        <v/>
      </c>
      <c r="C128" s="344" t="str">
        <f>IF(AND(地價差額試算!C142="",$E128&lt;&gt;""),C127,IF(AND(地價差額試算!C142&lt;&gt;"",$E128&lt;&gt;""),地價差額試算!C142,""))</f>
        <v/>
      </c>
      <c r="D128" s="344" t="str">
        <f>IF(地價差額試算!D142&lt;&gt;"",地價差額試算!D142,"")</f>
        <v/>
      </c>
      <c r="E128" s="344" t="str">
        <f>IF(地價差額試算!E142&lt;&gt;"",地價差額試算!E142,"")</f>
        <v/>
      </c>
      <c r="F128" s="344" t="str">
        <f>IF(地價差額試算!F142&lt;&gt;"",地價差額試算!F142,"")</f>
        <v/>
      </c>
      <c r="G128" s="344" t="str">
        <f>IF(地價差額試算!G142&lt;&gt;"",地價差額試算!G142,"")</f>
        <v/>
      </c>
      <c r="H128" s="344" t="str">
        <f t="shared" si="142"/>
        <v/>
      </c>
      <c r="I128" s="344" t="str">
        <f t="shared" si="206"/>
        <v/>
      </c>
      <c r="J128" s="344" t="str">
        <f t="shared" si="207"/>
        <v/>
      </c>
      <c r="K128" s="17"/>
      <c r="L128" s="344" t="str">
        <f t="array" ref="L128">IFERROR(INDEX($A$1:$A$200,SMALL(IF($A$2:$A$201&lt;&gt;"",ROW($A$2:$A$201),9999),ROW(L127)),COLUMN(A:A)),"")</f>
        <v/>
      </c>
      <c r="M128" s="344" t="str">
        <f t="array" ref="M128">IFERROR(INDEX($E$1:$E$200,SMALL(IF($E$2:$E$201&lt;&gt;"",ROW($E$2:$E$201),9999),ROW(M127)),COLUMN(A:A)),"")</f>
        <v/>
      </c>
      <c r="N128" s="344" t="str">
        <f t="array" ref="N128">IFERROR(INDEX($F$1:$F$200,SMALL(IF($F$2:$F$201&lt;&gt;"",ROW($F$2:$F$201),9999),ROW(N127)),COLUMN(A:A)),"")</f>
        <v/>
      </c>
      <c r="O128" s="344" t="str">
        <f t="array" ref="O128">IFERROR(INDEX($G$1:$G$200,SMALL(IF($G$2:$G$201&lt;&gt;"",ROW($G$2:$G$201),9999),ROW(O127)),COLUMN(A:A)),"")</f>
        <v/>
      </c>
      <c r="P128" s="17"/>
      <c r="Q128" s="344" t="str">
        <f t="array" ref="Q128:R128">IFERROR((INDEX(L$1:O$201,SMALL(IF(MATCH($L$2:$L$201&amp;$O$2:$O$201,$L$2:$L$201&amp;$O$2:$O$201, )=ROW($L$1:$O$200),ROW($L$2:$O$201),4^8),ROW(A127)),{1,4})&amp;""),"")</f>
        <v/>
      </c>
      <c r="R128" s="344" t="str">
        <v/>
      </c>
      <c r="S128" s="17"/>
      <c r="T128" s="17" t="str">
        <f t="array" ref="T128">T(INDEX(Q:Q,MIN(IF(COUNTIF(T$1:T127,$Q$2:$Q$201),4^8,ROW($Q$2:$Q$201)))))</f>
        <v/>
      </c>
      <c r="U128" s="17" t="str">
        <f t="shared" ref="U128:AD128" ca="1" si="270">IFERROR(OFFSET($R$1,SUMPRODUCT(SMALL(($Q$2:$Q$201=U$1)*ROW($Q$2:$Q$201),ROW(123:123)+COUNTA($Q$2:$Q$201)-SUM(1*($Q$2:$Q$201=U$1))))-1,),"")</f>
        <v/>
      </c>
      <c r="V128" s="17" t="str">
        <f t="shared" ca="1" si="270"/>
        <v/>
      </c>
      <c r="W128" s="17" t="str">
        <f t="shared" ca="1" si="270"/>
        <v/>
      </c>
      <c r="X128" s="17" t="str">
        <f t="shared" ca="1" si="270"/>
        <v/>
      </c>
      <c r="Y128" s="17" t="str">
        <f t="shared" ca="1" si="270"/>
        <v/>
      </c>
      <c r="Z128" s="17" t="str">
        <f t="shared" ca="1" si="270"/>
        <v/>
      </c>
      <c r="AA128" s="17" t="str">
        <f t="shared" ca="1" si="270"/>
        <v/>
      </c>
      <c r="AB128" s="17" t="str">
        <f t="shared" ca="1" si="270"/>
        <v/>
      </c>
      <c r="AC128" s="17" t="str">
        <f t="shared" ca="1" si="270"/>
        <v/>
      </c>
      <c r="AD128" s="17" t="str">
        <f t="shared" ca="1" si="270"/>
        <v/>
      </c>
      <c r="AE128" s="17"/>
      <c r="AF128" s="344" t="str">
        <f>IF(AND(地價差額試算!K142="",$AJ128&lt;&gt;""),AF127,IF(AND(地價差額試算!K142&lt;&gt;"",$AJ128&lt;&gt;""),地價差額試算!K142,""))</f>
        <v/>
      </c>
      <c r="AG128" s="344" t="str">
        <f>IF(AND(地價差額試算!L142="",$AJ128&lt;&gt;""),AG127,IF(AND(地價差額試算!L142&lt;&gt;"",$AJ128&lt;&gt;""),地價差額試算!L142,""))</f>
        <v/>
      </c>
      <c r="AH128" s="344" t="str">
        <f>IF(AND(地價差額試算!M142="",$AJ128&lt;&gt;""),AH127,IF(AND(地價差額試算!M142&lt;&gt;"",$AJ128&lt;&gt;""),地價差額試算!M142,""))</f>
        <v/>
      </c>
      <c r="AI128" s="344" t="str">
        <f>IF(地價差額試算!N142&lt;&gt;"",地價差額試算!N142,"")</f>
        <v/>
      </c>
      <c r="AJ128" s="344" t="str">
        <f>IF(地價差額試算!O142&lt;&gt;"",地價差額試算!O142,"")</f>
        <v/>
      </c>
      <c r="AK128" s="344" t="str">
        <f>IF(地價差額試算!P142&lt;&gt;"",地價差額試算!P142,"")</f>
        <v/>
      </c>
      <c r="AL128" s="344" t="str">
        <f>IF(地價差額試算!Q142&lt;&gt;"",地價差額試算!Q142,"")</f>
        <v/>
      </c>
      <c r="AM128" s="344" t="str">
        <f t="shared" si="144"/>
        <v/>
      </c>
      <c r="AN128" s="344" t="str">
        <f t="shared" si="209"/>
        <v/>
      </c>
      <c r="AO128" s="344" t="str">
        <f t="shared" si="210"/>
        <v/>
      </c>
      <c r="AP128" s="17"/>
      <c r="AQ128" s="344" t="str">
        <f t="array" ref="AQ128">IFERROR(INDEX($AF$1:$AF$200,SMALL(IF($AF$2:$AF$201&lt;&gt;"",ROW($AF$2:$AF$201),9999),ROW(AQ127)),COLUMN(A:A)),"")</f>
        <v/>
      </c>
      <c r="AR128" s="344" t="str">
        <f t="array" ref="AR128">IFERROR(INDEX($AJ$1:$AJ$200,SMALL(IF($AJ$2:$AJ$201&lt;&gt;"",ROW($AJ$2:$AJ$201),9999),ROW(AQ127)),COLUMN(A:A)),"")</f>
        <v/>
      </c>
      <c r="AS128" s="344" t="str">
        <f t="array" ref="AS128">IFERROR(INDEX($AK$1:$AK$200,SMALL(IF($AK$2:$AK$201&lt;&gt;"",ROW($AK$2:$AK$201),9999),ROW(AS127)),COLUMN(A:A)),"")</f>
        <v/>
      </c>
      <c r="AT128" s="344" t="str">
        <f t="array" ref="AT128">IFERROR(INDEX($AL$1:$AL$200,SMALL(IF($AL$2:$AL$201&lt;&gt;"",ROW($AL$2:$AL$201),9999),ROW(AT127)),COLUMN(A:A)),"")</f>
        <v/>
      </c>
      <c r="AU128" s="17"/>
      <c r="AV128" s="344" t="str">
        <f t="array" ref="AV128:AW128">IFERROR((INDEX(AQ$1:AT$201,SMALL(IF(MATCH($AQ$2:$AQ$201&amp;$AT$2:$AT$201,$AQ$2:$AQ$201&amp;$AT$2:$AT$201, )=ROW($AQ$1:$AT$200),ROW($AQ$2:$AT$201),4^8),ROW(AV127)),{1,4})&amp;""),"")</f>
        <v/>
      </c>
      <c r="AW128" s="344" t="str">
        <v/>
      </c>
      <c r="AX128" s="17"/>
      <c r="AY128" s="17" t="str">
        <f t="array" ref="AY128">T(INDEX(AV:AV,MIN(IF(COUNTIF(AY$1:AY127,$AV$2:$AV$201),4^8,ROW($AV$2:$AV$201)))))</f>
        <v/>
      </c>
      <c r="AZ128" s="17" t="str">
        <f t="shared" ref="AZ128:BI128" ca="1" si="271">IFERROR(OFFSET($AW$1,SUMPRODUCT(SMALL(($AV$2:$AV$201=AZ$1)*ROW($AV$2:$AV$201),ROW(123:123)+COUNTA($AV$2:$AV$201)-SUM(1*($AV$2:$AV$201=AZ$1))))-1,),"")</f>
        <v/>
      </c>
      <c r="BA128" s="17" t="str">
        <f t="shared" ca="1" si="271"/>
        <v/>
      </c>
      <c r="BB128" s="17" t="str">
        <f t="shared" ca="1" si="271"/>
        <v/>
      </c>
      <c r="BC128" s="17" t="str">
        <f t="shared" ca="1" si="271"/>
        <v/>
      </c>
      <c r="BD128" s="17" t="str">
        <f t="shared" ca="1" si="271"/>
        <v/>
      </c>
      <c r="BE128" s="17" t="str">
        <f t="shared" ca="1" si="271"/>
        <v/>
      </c>
      <c r="BF128" s="17" t="str">
        <f t="shared" ca="1" si="271"/>
        <v/>
      </c>
      <c r="BG128" s="17" t="str">
        <f t="shared" ca="1" si="271"/>
        <v/>
      </c>
      <c r="BH128" s="17" t="str">
        <f t="shared" ca="1" si="271"/>
        <v/>
      </c>
      <c r="BI128" s="17" t="str">
        <f t="shared" ca="1" si="271"/>
        <v/>
      </c>
      <c r="BJ128" s="17"/>
      <c r="BK128" s="18" t="str">
        <f t="array" ref="BK128">IFERROR(INDEX($E$1:$E$200,SMALL(IF($E$2:$E$201&lt;&gt;"",ROW($E$2:$E$201),9999),ROW($A127)),COLUMN(A:A)),"")</f>
        <v/>
      </c>
      <c r="BL128" s="18" t="str">
        <f t="array" ref="BL128">IFERROR(INDEX($AJ$1:$AJ$200,SMALL(IF($AJ$2:$AJ$201&lt;&gt;"",ROW($AJ$2:$AJ$201),9999),ROW(A127)),COLUMN(A:A)),"")</f>
        <v/>
      </c>
      <c r="BM128" s="18" t="str">
        <f t="array" ref="BM128">T(INDEX($BK:$BK,MIN(IF(COUNTIF(BM$1:BM127,$BK$2:$BK$201),4^8,ROW($BK$2:$BK$201)))))</f>
        <v/>
      </c>
      <c r="BN128" s="18" t="str">
        <f t="array" ref="BN128">T(INDEX($BL:$BL,MIN(IF(COUNTIF(BN$1:BN127,$BL$2:$BL$201),4^8,ROW($BL$2:$BL$201)))))</f>
        <v/>
      </c>
      <c r="BO128" s="18" t="str">
        <f t="array" aca="1" ref="BO128" ca="1">IF(ROW(BO127)&gt;(COUNTA($BM$2:$BN$201)-COUNTIF($BM$2:$BN$201,"")),"",INDIRECT(TEXT(RIGHT(SMALL(IF($BM$2:$BN$501&lt;&gt;"",COLUMN($BM$2:$BN$501)*10001+ROW($BM$2:$BN$501)*100,999999),ROW(BO127)),4),"!R00!C00"),))</f>
        <v/>
      </c>
      <c r="BP128" s="18" t="str">
        <f t="array" aca="1" ref="BP128" ca="1">T(INDEX($BO:$BO,MIN(IF(COUNTIF(BP$1:BP127,$BO$2:$BO$201),4^8,ROW($BO$2:$BO$201)))))</f>
        <v/>
      </c>
    </row>
    <row r="129" spans="1:68">
      <c r="A129" s="344" t="str">
        <f>IF(AND(地價差額試算!A143="",$E129&lt;&gt;""),A128,IF(AND(地價差額試算!A143&lt;&gt;"",$E129&lt;&gt;""),地價差額試算!A143,""))</f>
        <v/>
      </c>
      <c r="B129" s="344" t="str">
        <f>IF(AND(地價差額試算!B143="",$E129&lt;&gt;""),B128,IF(AND(地價差額試算!B143&lt;&gt;"",$E129&lt;&gt;""),地價差額試算!B143,""))</f>
        <v/>
      </c>
      <c r="C129" s="344" t="str">
        <f>IF(AND(地價差額試算!C143="",$E129&lt;&gt;""),C128,IF(AND(地價差額試算!C143&lt;&gt;"",$E129&lt;&gt;""),地價差額試算!C143,""))</f>
        <v/>
      </c>
      <c r="D129" s="344" t="str">
        <f>IF(地價差額試算!D143&lt;&gt;"",地價差額試算!D143,"")</f>
        <v/>
      </c>
      <c r="E129" s="344" t="str">
        <f>IF(地價差額試算!E143&lt;&gt;"",地價差額試算!E143,"")</f>
        <v/>
      </c>
      <c r="F129" s="344" t="str">
        <f>IF(地價差額試算!F143&lt;&gt;"",地價差額試算!F143,"")</f>
        <v/>
      </c>
      <c r="G129" s="344" t="str">
        <f>IF(地價差額試算!G143&lt;&gt;"",地價差額試算!G143,"")</f>
        <v/>
      </c>
      <c r="H129" s="344" t="str">
        <f t="shared" si="142"/>
        <v/>
      </c>
      <c r="I129" s="344" t="str">
        <f t="shared" si="206"/>
        <v/>
      </c>
      <c r="J129" s="344" t="str">
        <f t="shared" si="207"/>
        <v/>
      </c>
      <c r="K129" s="17"/>
      <c r="L129" s="344" t="str">
        <f t="array" ref="L129">IFERROR(INDEX($A$1:$A$200,SMALL(IF($A$2:$A$201&lt;&gt;"",ROW($A$2:$A$201),9999),ROW(L128)),COLUMN(A:A)),"")</f>
        <v/>
      </c>
      <c r="M129" s="344" t="str">
        <f t="array" ref="M129">IFERROR(INDEX($E$1:$E$200,SMALL(IF($E$2:$E$201&lt;&gt;"",ROW($E$2:$E$201),9999),ROW(M128)),COLUMN(A:A)),"")</f>
        <v/>
      </c>
      <c r="N129" s="344" t="str">
        <f t="array" ref="N129">IFERROR(INDEX($F$1:$F$200,SMALL(IF($F$2:$F$201&lt;&gt;"",ROW($F$2:$F$201),9999),ROW(N128)),COLUMN(A:A)),"")</f>
        <v/>
      </c>
      <c r="O129" s="344" t="str">
        <f t="array" ref="O129">IFERROR(INDEX($G$1:$G$200,SMALL(IF($G$2:$G$201&lt;&gt;"",ROW($G$2:$G$201),9999),ROW(O128)),COLUMN(A:A)),"")</f>
        <v/>
      </c>
      <c r="P129" s="17"/>
      <c r="Q129" s="344" t="str">
        <f t="array" ref="Q129:R129">IFERROR((INDEX(L$1:O$201,SMALL(IF(MATCH($L$2:$L$201&amp;$O$2:$O$201,$L$2:$L$201&amp;$O$2:$O$201, )=ROW($L$1:$O$200),ROW($L$2:$O$201),4^8),ROW(A128)),{1,4})&amp;""),"")</f>
        <v/>
      </c>
      <c r="R129" s="344" t="str">
        <v/>
      </c>
      <c r="S129" s="17"/>
      <c r="T129" s="17" t="str">
        <f t="array" ref="T129">T(INDEX(Q:Q,MIN(IF(COUNTIF(T$1:T128,$Q$2:$Q$201),4^8,ROW($Q$2:$Q$201)))))</f>
        <v/>
      </c>
      <c r="U129" s="17" t="str">
        <f t="shared" ref="U129:AD129" ca="1" si="272">IFERROR(OFFSET($R$1,SUMPRODUCT(SMALL(($Q$2:$Q$201=U$1)*ROW($Q$2:$Q$201),ROW(124:124)+COUNTA($Q$2:$Q$201)-SUM(1*($Q$2:$Q$201=U$1))))-1,),"")</f>
        <v/>
      </c>
      <c r="V129" s="17" t="str">
        <f t="shared" ca="1" si="272"/>
        <v/>
      </c>
      <c r="W129" s="17" t="str">
        <f t="shared" ca="1" si="272"/>
        <v/>
      </c>
      <c r="X129" s="17" t="str">
        <f t="shared" ca="1" si="272"/>
        <v/>
      </c>
      <c r="Y129" s="17" t="str">
        <f t="shared" ca="1" si="272"/>
        <v/>
      </c>
      <c r="Z129" s="17" t="str">
        <f t="shared" ca="1" si="272"/>
        <v/>
      </c>
      <c r="AA129" s="17" t="str">
        <f t="shared" ca="1" si="272"/>
        <v/>
      </c>
      <c r="AB129" s="17" t="str">
        <f t="shared" ca="1" si="272"/>
        <v/>
      </c>
      <c r="AC129" s="17" t="str">
        <f t="shared" ca="1" si="272"/>
        <v/>
      </c>
      <c r="AD129" s="17" t="str">
        <f t="shared" ca="1" si="272"/>
        <v/>
      </c>
      <c r="AE129" s="17"/>
      <c r="AF129" s="344" t="str">
        <f>IF(AND(地價差額試算!K143="",$AJ129&lt;&gt;""),AF128,IF(AND(地價差額試算!K143&lt;&gt;"",$AJ129&lt;&gt;""),地價差額試算!K143,""))</f>
        <v/>
      </c>
      <c r="AG129" s="344" t="str">
        <f>IF(AND(地價差額試算!L143="",$AJ129&lt;&gt;""),AG128,IF(AND(地價差額試算!L143&lt;&gt;"",$AJ129&lt;&gt;""),地價差額試算!L143,""))</f>
        <v/>
      </c>
      <c r="AH129" s="344" t="str">
        <f>IF(AND(地價差額試算!M143="",$AJ129&lt;&gt;""),AH128,IF(AND(地價差額試算!M143&lt;&gt;"",$AJ129&lt;&gt;""),地價差額試算!M143,""))</f>
        <v/>
      </c>
      <c r="AI129" s="344" t="str">
        <f>IF(地價差額試算!N143&lt;&gt;"",地價差額試算!N143,"")</f>
        <v/>
      </c>
      <c r="AJ129" s="344" t="str">
        <f>IF(地價差額試算!O143&lt;&gt;"",地價差額試算!O143,"")</f>
        <v/>
      </c>
      <c r="AK129" s="344" t="str">
        <f>IF(地價差額試算!P143&lt;&gt;"",地價差額試算!P143,"")</f>
        <v/>
      </c>
      <c r="AL129" s="344" t="str">
        <f>IF(地價差額試算!Q143&lt;&gt;"",地價差額試算!Q143,"")</f>
        <v/>
      </c>
      <c r="AM129" s="344" t="str">
        <f t="shared" si="144"/>
        <v/>
      </c>
      <c r="AN129" s="344" t="str">
        <f t="shared" si="209"/>
        <v/>
      </c>
      <c r="AO129" s="344" t="str">
        <f t="shared" si="210"/>
        <v/>
      </c>
      <c r="AP129" s="17"/>
      <c r="AQ129" s="344" t="str">
        <f t="array" ref="AQ129">IFERROR(INDEX($AF$1:$AF$200,SMALL(IF($AF$2:$AF$201&lt;&gt;"",ROW($AF$2:$AF$201),9999),ROW(AQ128)),COLUMN(A:A)),"")</f>
        <v/>
      </c>
      <c r="AR129" s="344" t="str">
        <f t="array" ref="AR129">IFERROR(INDEX($AJ$1:$AJ$200,SMALL(IF($AJ$2:$AJ$201&lt;&gt;"",ROW($AJ$2:$AJ$201),9999),ROW(AQ128)),COLUMN(A:A)),"")</f>
        <v/>
      </c>
      <c r="AS129" s="344" t="str">
        <f t="array" ref="AS129">IFERROR(INDEX($AK$1:$AK$200,SMALL(IF($AK$2:$AK$201&lt;&gt;"",ROW($AK$2:$AK$201),9999),ROW(AS128)),COLUMN(A:A)),"")</f>
        <v/>
      </c>
      <c r="AT129" s="344" t="str">
        <f t="array" ref="AT129">IFERROR(INDEX($AL$1:$AL$200,SMALL(IF($AL$2:$AL$201&lt;&gt;"",ROW($AL$2:$AL$201),9999),ROW(AT128)),COLUMN(A:A)),"")</f>
        <v/>
      </c>
      <c r="AU129" s="17"/>
      <c r="AV129" s="344" t="str">
        <f t="array" ref="AV129:AW129">IFERROR((INDEX(AQ$1:AT$201,SMALL(IF(MATCH($AQ$2:$AQ$201&amp;$AT$2:$AT$201,$AQ$2:$AQ$201&amp;$AT$2:$AT$201, )=ROW($AQ$1:$AT$200),ROW($AQ$2:$AT$201),4^8),ROW(AV128)),{1,4})&amp;""),"")</f>
        <v/>
      </c>
      <c r="AW129" s="344" t="str">
        <v/>
      </c>
      <c r="AX129" s="17"/>
      <c r="AY129" s="17" t="str">
        <f t="array" ref="AY129">T(INDEX(AV:AV,MIN(IF(COUNTIF(AY$1:AY128,$AV$2:$AV$201),4^8,ROW($AV$2:$AV$201)))))</f>
        <v/>
      </c>
      <c r="AZ129" s="17" t="str">
        <f t="shared" ref="AZ129:BI129" ca="1" si="273">IFERROR(OFFSET($AW$1,SUMPRODUCT(SMALL(($AV$2:$AV$201=AZ$1)*ROW($AV$2:$AV$201),ROW(124:124)+COUNTA($AV$2:$AV$201)-SUM(1*($AV$2:$AV$201=AZ$1))))-1,),"")</f>
        <v/>
      </c>
      <c r="BA129" s="17" t="str">
        <f t="shared" ca="1" si="273"/>
        <v/>
      </c>
      <c r="BB129" s="17" t="str">
        <f t="shared" ca="1" si="273"/>
        <v/>
      </c>
      <c r="BC129" s="17" t="str">
        <f t="shared" ca="1" si="273"/>
        <v/>
      </c>
      <c r="BD129" s="17" t="str">
        <f t="shared" ca="1" si="273"/>
        <v/>
      </c>
      <c r="BE129" s="17" t="str">
        <f t="shared" ca="1" si="273"/>
        <v/>
      </c>
      <c r="BF129" s="17" t="str">
        <f t="shared" ca="1" si="273"/>
        <v/>
      </c>
      <c r="BG129" s="17" t="str">
        <f t="shared" ca="1" si="273"/>
        <v/>
      </c>
      <c r="BH129" s="17" t="str">
        <f t="shared" ca="1" si="273"/>
        <v/>
      </c>
      <c r="BI129" s="17" t="str">
        <f t="shared" ca="1" si="273"/>
        <v/>
      </c>
      <c r="BJ129" s="17"/>
      <c r="BK129" s="18" t="str">
        <f t="array" ref="BK129">IFERROR(INDEX($E$1:$E$200,SMALL(IF($E$2:$E$201&lt;&gt;"",ROW($E$2:$E$201),9999),ROW($A128)),COLUMN(A:A)),"")</f>
        <v/>
      </c>
      <c r="BL129" s="18" t="str">
        <f t="array" ref="BL129">IFERROR(INDEX($AJ$1:$AJ$200,SMALL(IF($AJ$2:$AJ$201&lt;&gt;"",ROW($AJ$2:$AJ$201),9999),ROW(A128)),COLUMN(A:A)),"")</f>
        <v/>
      </c>
      <c r="BM129" s="18" t="str">
        <f t="array" ref="BM129">T(INDEX($BK:$BK,MIN(IF(COUNTIF(BM$1:BM128,$BK$2:$BK$201),4^8,ROW($BK$2:$BK$201)))))</f>
        <v/>
      </c>
      <c r="BN129" s="18" t="str">
        <f t="array" ref="BN129">T(INDEX($BL:$BL,MIN(IF(COUNTIF(BN$1:BN128,$BL$2:$BL$201),4^8,ROW($BL$2:$BL$201)))))</f>
        <v/>
      </c>
      <c r="BO129" s="18" t="str">
        <f t="array" aca="1" ref="BO129" ca="1">IF(ROW(BO128)&gt;(COUNTA($BM$2:$BN$201)-COUNTIF($BM$2:$BN$201,"")),"",INDIRECT(TEXT(RIGHT(SMALL(IF($BM$2:$BN$501&lt;&gt;"",COLUMN($BM$2:$BN$501)*10001+ROW($BM$2:$BN$501)*100,999999),ROW(BO128)),4),"!R00!C00"),))</f>
        <v/>
      </c>
      <c r="BP129" s="18" t="str">
        <f t="array" aca="1" ref="BP129" ca="1">T(INDEX($BO:$BO,MIN(IF(COUNTIF(BP$1:BP128,$BO$2:$BO$201),4^8,ROW($BO$2:$BO$201)))))</f>
        <v/>
      </c>
    </row>
    <row r="130" spans="1:68">
      <c r="A130" s="344" t="str">
        <f>IF(AND(地價差額試算!A144="",$E130&lt;&gt;""),A129,IF(AND(地價差額試算!A144&lt;&gt;"",$E130&lt;&gt;""),地價差額試算!A144,""))</f>
        <v/>
      </c>
      <c r="B130" s="344" t="str">
        <f>IF(AND(地價差額試算!B144="",$E130&lt;&gt;""),B129,IF(AND(地價差額試算!B144&lt;&gt;"",$E130&lt;&gt;""),地價差額試算!B144,""))</f>
        <v/>
      </c>
      <c r="C130" s="344" t="str">
        <f>IF(AND(地價差額試算!C144="",$E130&lt;&gt;""),C129,IF(AND(地價差額試算!C144&lt;&gt;"",$E130&lt;&gt;""),地價差額試算!C144,""))</f>
        <v/>
      </c>
      <c r="D130" s="344" t="str">
        <f>IF(地價差額試算!D144&lt;&gt;"",地價差額試算!D144,"")</f>
        <v/>
      </c>
      <c r="E130" s="344" t="str">
        <f>IF(地價差額試算!E144&lt;&gt;"",地價差額試算!E144,"")</f>
        <v/>
      </c>
      <c r="F130" s="344" t="str">
        <f>IF(地價差額試算!F144&lt;&gt;"",地價差額試算!F144,"")</f>
        <v/>
      </c>
      <c r="G130" s="344" t="str">
        <f>IF(地價差額試算!G144&lt;&gt;"",地價差額試算!G144,"")</f>
        <v/>
      </c>
      <c r="H130" s="344" t="str">
        <f t="shared" si="142"/>
        <v/>
      </c>
      <c r="I130" s="344" t="str">
        <f t="shared" ref="I130:I161" si="274">IF(A130="","",IF(OR(B130="",C130="",F130="",G130=""),"",F130*IF(ISNA(HLOOKUP(A130,$U$1:$AD$2,2,FALSE)),"",HLOOKUP(A130,$U$1:$AD$2,2,FALSE))/G130))</f>
        <v/>
      </c>
      <c r="J130" s="344" t="str">
        <f t="shared" ref="J130:J161" si="275">IF(A130="","",IF(ISNA(HLOOKUP(A130,$U$1:$AD$2,2,FALSE)),"",HLOOKUP(A130,$U$1:$AD$2,2,FALSE)))</f>
        <v/>
      </c>
      <c r="K130" s="17"/>
      <c r="L130" s="344" t="str">
        <f t="array" ref="L130">IFERROR(INDEX($A$1:$A$200,SMALL(IF($A$2:$A$201&lt;&gt;"",ROW($A$2:$A$201),9999),ROW(L129)),COLUMN(A:A)),"")</f>
        <v/>
      </c>
      <c r="M130" s="344" t="str">
        <f t="array" ref="M130">IFERROR(INDEX($E$1:$E$200,SMALL(IF($E$2:$E$201&lt;&gt;"",ROW($E$2:$E$201),9999),ROW(M129)),COLUMN(A:A)),"")</f>
        <v/>
      </c>
      <c r="N130" s="344" t="str">
        <f t="array" ref="N130">IFERROR(INDEX($F$1:$F$200,SMALL(IF($F$2:$F$201&lt;&gt;"",ROW($F$2:$F$201),9999),ROW(N129)),COLUMN(A:A)),"")</f>
        <v/>
      </c>
      <c r="O130" s="344" t="str">
        <f t="array" ref="O130">IFERROR(INDEX($G$1:$G$200,SMALL(IF($G$2:$G$201&lt;&gt;"",ROW($G$2:$G$201),9999),ROW(O129)),COLUMN(A:A)),"")</f>
        <v/>
      </c>
      <c r="P130" s="17"/>
      <c r="Q130" s="344" t="str">
        <f t="array" ref="Q130:R130">IFERROR((INDEX(L$1:O$201,SMALL(IF(MATCH($L$2:$L$201&amp;$O$2:$O$201,$L$2:$L$201&amp;$O$2:$O$201, )=ROW($L$1:$O$200),ROW($L$2:$O$201),4^8),ROW(A129)),{1,4})&amp;""),"")</f>
        <v/>
      </c>
      <c r="R130" s="344" t="str">
        <v/>
      </c>
      <c r="S130" s="17"/>
      <c r="T130" s="17" t="str">
        <f t="array" ref="T130">T(INDEX(Q:Q,MIN(IF(COUNTIF(T$1:T129,$Q$2:$Q$201),4^8,ROW($Q$2:$Q$201)))))</f>
        <v/>
      </c>
      <c r="U130" s="17" t="str">
        <f t="shared" ref="U130:AD130" ca="1" si="276">IFERROR(OFFSET($R$1,SUMPRODUCT(SMALL(($Q$2:$Q$201=U$1)*ROW($Q$2:$Q$201),ROW(125:125)+COUNTA($Q$2:$Q$201)-SUM(1*($Q$2:$Q$201=U$1))))-1,),"")</f>
        <v/>
      </c>
      <c r="V130" s="17" t="str">
        <f t="shared" ca="1" si="276"/>
        <v/>
      </c>
      <c r="W130" s="17" t="str">
        <f t="shared" ca="1" si="276"/>
        <v/>
      </c>
      <c r="X130" s="17" t="str">
        <f t="shared" ca="1" si="276"/>
        <v/>
      </c>
      <c r="Y130" s="17" t="str">
        <f t="shared" ca="1" si="276"/>
        <v/>
      </c>
      <c r="Z130" s="17" t="str">
        <f t="shared" ca="1" si="276"/>
        <v/>
      </c>
      <c r="AA130" s="17" t="str">
        <f t="shared" ca="1" si="276"/>
        <v/>
      </c>
      <c r="AB130" s="17" t="str">
        <f t="shared" ca="1" si="276"/>
        <v/>
      </c>
      <c r="AC130" s="17" t="str">
        <f t="shared" ca="1" si="276"/>
        <v/>
      </c>
      <c r="AD130" s="17" t="str">
        <f t="shared" ca="1" si="276"/>
        <v/>
      </c>
      <c r="AE130" s="17"/>
      <c r="AF130" s="344" t="str">
        <f>IF(AND(地價差額試算!K144="",$AJ130&lt;&gt;""),AF129,IF(AND(地價差額試算!K144&lt;&gt;"",$AJ130&lt;&gt;""),地價差額試算!K144,""))</f>
        <v/>
      </c>
      <c r="AG130" s="344" t="str">
        <f>IF(AND(地價差額試算!L144="",$AJ130&lt;&gt;""),AG129,IF(AND(地價差額試算!L144&lt;&gt;"",$AJ130&lt;&gt;""),地價差額試算!L144,""))</f>
        <v/>
      </c>
      <c r="AH130" s="344" t="str">
        <f>IF(AND(地價差額試算!M144="",$AJ130&lt;&gt;""),AH129,IF(AND(地價差額試算!M144&lt;&gt;"",$AJ130&lt;&gt;""),地價差額試算!M144,""))</f>
        <v/>
      </c>
      <c r="AI130" s="344" t="str">
        <f>IF(地價差額試算!N144&lt;&gt;"",地價差額試算!N144,"")</f>
        <v/>
      </c>
      <c r="AJ130" s="344" t="str">
        <f>IF(地價差額試算!O144&lt;&gt;"",地價差額試算!O144,"")</f>
        <v/>
      </c>
      <c r="AK130" s="344" t="str">
        <f>IF(地價差額試算!P144&lt;&gt;"",地價差額試算!P144,"")</f>
        <v/>
      </c>
      <c r="AL130" s="344" t="str">
        <f>IF(地價差額試算!Q144&lt;&gt;"",地價差額試算!Q144,"")</f>
        <v/>
      </c>
      <c r="AM130" s="344" t="str">
        <f t="shared" si="144"/>
        <v/>
      </c>
      <c r="AN130" s="344" t="str">
        <f t="shared" ref="AN130:AN161" si="277">IF(AF130="","",IF(OR(AG130="",AH130="",AK130="",AL130=""),"",AK130*IF(ISNA(HLOOKUP(AF130,$AZ$1:$BI$2,2,FALSE)),"",HLOOKUP(AF130,$AZ$1:$BI$2,2,FALSE))/AL130))</f>
        <v/>
      </c>
      <c r="AO130" s="344" t="str">
        <f t="shared" ref="AO130:AO161" si="278">IF(AF130="","",IF(ISNA(HLOOKUP(AF130,$AZ$1:$BI$2,2,FALSE)),"",HLOOKUP(AF130,$AZ$1:$BI$2,2,FALSE)))</f>
        <v/>
      </c>
      <c r="AP130" s="17"/>
      <c r="AQ130" s="344" t="str">
        <f t="array" ref="AQ130">IFERROR(INDEX($AF$1:$AF$200,SMALL(IF($AF$2:$AF$201&lt;&gt;"",ROW($AF$2:$AF$201),9999),ROW(AQ129)),COLUMN(A:A)),"")</f>
        <v/>
      </c>
      <c r="AR130" s="344" t="str">
        <f t="array" ref="AR130">IFERROR(INDEX($AJ$1:$AJ$200,SMALL(IF($AJ$2:$AJ$201&lt;&gt;"",ROW($AJ$2:$AJ$201),9999),ROW(AQ129)),COLUMN(A:A)),"")</f>
        <v/>
      </c>
      <c r="AS130" s="344" t="str">
        <f t="array" ref="AS130">IFERROR(INDEX($AK$1:$AK$200,SMALL(IF($AK$2:$AK$201&lt;&gt;"",ROW($AK$2:$AK$201),9999),ROW(AS129)),COLUMN(A:A)),"")</f>
        <v/>
      </c>
      <c r="AT130" s="344" t="str">
        <f t="array" ref="AT130">IFERROR(INDEX($AL$1:$AL$200,SMALL(IF($AL$2:$AL$201&lt;&gt;"",ROW($AL$2:$AL$201),9999),ROW(AT129)),COLUMN(A:A)),"")</f>
        <v/>
      </c>
      <c r="AU130" s="17"/>
      <c r="AV130" s="344" t="str">
        <f t="array" ref="AV130:AW130">IFERROR((INDEX(AQ$1:AT$201,SMALL(IF(MATCH($AQ$2:$AQ$201&amp;$AT$2:$AT$201,$AQ$2:$AQ$201&amp;$AT$2:$AT$201, )=ROW($AQ$1:$AT$200),ROW($AQ$2:$AT$201),4^8),ROW(AV129)),{1,4})&amp;""),"")</f>
        <v/>
      </c>
      <c r="AW130" s="344" t="str">
        <v/>
      </c>
      <c r="AX130" s="17"/>
      <c r="AY130" s="17" t="str">
        <f t="array" ref="AY130">T(INDEX(AV:AV,MIN(IF(COUNTIF(AY$1:AY129,$AV$2:$AV$201),4^8,ROW($AV$2:$AV$201)))))</f>
        <v/>
      </c>
      <c r="AZ130" s="17" t="str">
        <f t="shared" ref="AZ130:BI130" ca="1" si="279">IFERROR(OFFSET($AW$1,SUMPRODUCT(SMALL(($AV$2:$AV$201=AZ$1)*ROW($AV$2:$AV$201),ROW(125:125)+COUNTA($AV$2:$AV$201)-SUM(1*($AV$2:$AV$201=AZ$1))))-1,),"")</f>
        <v/>
      </c>
      <c r="BA130" s="17" t="str">
        <f t="shared" ca="1" si="279"/>
        <v/>
      </c>
      <c r="BB130" s="17" t="str">
        <f t="shared" ca="1" si="279"/>
        <v/>
      </c>
      <c r="BC130" s="17" t="str">
        <f t="shared" ca="1" si="279"/>
        <v/>
      </c>
      <c r="BD130" s="17" t="str">
        <f t="shared" ca="1" si="279"/>
        <v/>
      </c>
      <c r="BE130" s="17" t="str">
        <f t="shared" ca="1" si="279"/>
        <v/>
      </c>
      <c r="BF130" s="17" t="str">
        <f t="shared" ca="1" si="279"/>
        <v/>
      </c>
      <c r="BG130" s="17" t="str">
        <f t="shared" ca="1" si="279"/>
        <v/>
      </c>
      <c r="BH130" s="17" t="str">
        <f t="shared" ca="1" si="279"/>
        <v/>
      </c>
      <c r="BI130" s="17" t="str">
        <f t="shared" ca="1" si="279"/>
        <v/>
      </c>
      <c r="BJ130" s="17"/>
      <c r="BK130" s="18" t="str">
        <f t="array" ref="BK130">IFERROR(INDEX($E$1:$E$200,SMALL(IF($E$2:$E$201&lt;&gt;"",ROW($E$2:$E$201),9999),ROW($A129)),COLUMN(A:A)),"")</f>
        <v/>
      </c>
      <c r="BL130" s="18" t="str">
        <f t="array" ref="BL130">IFERROR(INDEX($AJ$1:$AJ$200,SMALL(IF($AJ$2:$AJ$201&lt;&gt;"",ROW($AJ$2:$AJ$201),9999),ROW(A129)),COLUMN(A:A)),"")</f>
        <v/>
      </c>
      <c r="BM130" s="18" t="str">
        <f t="array" ref="BM130">T(INDEX($BK:$BK,MIN(IF(COUNTIF(BM$1:BM129,$BK$2:$BK$201),4^8,ROW($BK$2:$BK$201)))))</f>
        <v/>
      </c>
      <c r="BN130" s="18" t="str">
        <f t="array" ref="BN130">T(INDEX($BL:$BL,MIN(IF(COUNTIF(BN$1:BN129,$BL$2:$BL$201),4^8,ROW($BL$2:$BL$201)))))</f>
        <v/>
      </c>
      <c r="BO130" s="18" t="str">
        <f t="array" aca="1" ref="BO130" ca="1">IF(ROW(BO129)&gt;(COUNTA($BM$2:$BN$201)-COUNTIF($BM$2:$BN$201,"")),"",INDIRECT(TEXT(RIGHT(SMALL(IF($BM$2:$BN$501&lt;&gt;"",COLUMN($BM$2:$BN$501)*10001+ROW($BM$2:$BN$501)*100,999999),ROW(BO129)),4),"!R00!C00"),))</f>
        <v/>
      </c>
      <c r="BP130" s="18" t="str">
        <f t="array" aca="1" ref="BP130" ca="1">T(INDEX($BO:$BO,MIN(IF(COUNTIF(BP$1:BP129,$BO$2:$BO$201),4^8,ROW($BO$2:$BO$201)))))</f>
        <v/>
      </c>
    </row>
    <row r="131" spans="1:68">
      <c r="A131" s="344" t="str">
        <f>IF(AND(地價差額試算!A145="",$E131&lt;&gt;""),A130,IF(AND(地價差額試算!A145&lt;&gt;"",$E131&lt;&gt;""),地價差額試算!A145,""))</f>
        <v/>
      </c>
      <c r="B131" s="344" t="str">
        <f>IF(AND(地價差額試算!B145="",$E131&lt;&gt;""),B130,IF(AND(地價差額試算!B145&lt;&gt;"",$E131&lt;&gt;""),地價差額試算!B145,""))</f>
        <v/>
      </c>
      <c r="C131" s="344" t="str">
        <f>IF(AND(地價差額試算!C145="",$E131&lt;&gt;""),C130,IF(AND(地價差額試算!C145&lt;&gt;"",$E131&lt;&gt;""),地價差額試算!C145,""))</f>
        <v/>
      </c>
      <c r="D131" s="344" t="str">
        <f>IF(地價差額試算!D145&lt;&gt;"",地價差額試算!D145,"")</f>
        <v/>
      </c>
      <c r="E131" s="344" t="str">
        <f>IF(地價差額試算!E145&lt;&gt;"",地價差額試算!E145,"")</f>
        <v/>
      </c>
      <c r="F131" s="344" t="str">
        <f>IF(地價差額試算!F145&lt;&gt;"",地價差額試算!F145,"")</f>
        <v/>
      </c>
      <c r="G131" s="344" t="str">
        <f>IF(地價差額試算!G145&lt;&gt;"",地價差額試算!G145,"")</f>
        <v/>
      </c>
      <c r="H131" s="344" t="str">
        <f t="shared" ref="H131:H194" si="280">IF(E131="","",IF(OR(B131="",C131="",F131="",G131=""),"",ROUND(B131*C131*F131/G131,0)))</f>
        <v/>
      </c>
      <c r="I131" s="344" t="str">
        <f t="shared" si="274"/>
        <v/>
      </c>
      <c r="J131" s="344" t="str">
        <f t="shared" si="275"/>
        <v/>
      </c>
      <c r="K131" s="17"/>
      <c r="L131" s="344" t="str">
        <f t="array" ref="L131">IFERROR(INDEX($A$1:$A$200,SMALL(IF($A$2:$A$201&lt;&gt;"",ROW($A$2:$A$201),9999),ROW(L130)),COLUMN(A:A)),"")</f>
        <v/>
      </c>
      <c r="M131" s="344" t="str">
        <f t="array" ref="M131">IFERROR(INDEX($E$1:$E$200,SMALL(IF($E$2:$E$201&lt;&gt;"",ROW($E$2:$E$201),9999),ROW(M130)),COLUMN(A:A)),"")</f>
        <v/>
      </c>
      <c r="N131" s="344" t="str">
        <f t="array" ref="N131">IFERROR(INDEX($F$1:$F$200,SMALL(IF($F$2:$F$201&lt;&gt;"",ROW($F$2:$F$201),9999),ROW(N130)),COLUMN(A:A)),"")</f>
        <v/>
      </c>
      <c r="O131" s="344" t="str">
        <f t="array" ref="O131">IFERROR(INDEX($G$1:$G$200,SMALL(IF($G$2:$G$201&lt;&gt;"",ROW($G$2:$G$201),9999),ROW(O130)),COLUMN(A:A)),"")</f>
        <v/>
      </c>
      <c r="P131" s="17"/>
      <c r="Q131" s="344" t="str">
        <f t="array" ref="Q131:R131">IFERROR((INDEX(L$1:O$201,SMALL(IF(MATCH($L$2:$L$201&amp;$O$2:$O$201,$L$2:$L$201&amp;$O$2:$O$201, )=ROW($L$1:$O$200),ROW($L$2:$O$201),4^8),ROW(A130)),{1,4})&amp;""),"")</f>
        <v/>
      </c>
      <c r="R131" s="344" t="str">
        <v/>
      </c>
      <c r="S131" s="17"/>
      <c r="T131" s="17" t="str">
        <f t="array" ref="T131">T(INDEX(Q:Q,MIN(IF(COUNTIF(T$1:T130,$Q$2:$Q$201),4^8,ROW($Q$2:$Q$201)))))</f>
        <v/>
      </c>
      <c r="U131" s="17" t="str">
        <f t="shared" ref="U131:AD131" ca="1" si="281">IFERROR(OFFSET($R$1,SUMPRODUCT(SMALL(($Q$2:$Q$201=U$1)*ROW($Q$2:$Q$201),ROW(126:126)+COUNTA($Q$2:$Q$201)-SUM(1*($Q$2:$Q$201=U$1))))-1,),"")</f>
        <v/>
      </c>
      <c r="V131" s="17" t="str">
        <f t="shared" ca="1" si="281"/>
        <v/>
      </c>
      <c r="W131" s="17" t="str">
        <f t="shared" ca="1" si="281"/>
        <v/>
      </c>
      <c r="X131" s="17" t="str">
        <f t="shared" ca="1" si="281"/>
        <v/>
      </c>
      <c r="Y131" s="17" t="str">
        <f t="shared" ca="1" si="281"/>
        <v/>
      </c>
      <c r="Z131" s="17" t="str">
        <f t="shared" ca="1" si="281"/>
        <v/>
      </c>
      <c r="AA131" s="17" t="str">
        <f t="shared" ca="1" si="281"/>
        <v/>
      </c>
      <c r="AB131" s="17" t="str">
        <f t="shared" ca="1" si="281"/>
        <v/>
      </c>
      <c r="AC131" s="17" t="str">
        <f t="shared" ca="1" si="281"/>
        <v/>
      </c>
      <c r="AD131" s="17" t="str">
        <f t="shared" ca="1" si="281"/>
        <v/>
      </c>
      <c r="AE131" s="17"/>
      <c r="AF131" s="344" t="str">
        <f>IF(AND(地價差額試算!K145="",$AJ131&lt;&gt;""),AF130,IF(AND(地價差額試算!K145&lt;&gt;"",$AJ131&lt;&gt;""),地價差額試算!K145,""))</f>
        <v/>
      </c>
      <c r="AG131" s="344" t="str">
        <f>IF(AND(地價差額試算!L145="",$AJ131&lt;&gt;""),AG130,IF(AND(地價差額試算!L145&lt;&gt;"",$AJ131&lt;&gt;""),地價差額試算!L145,""))</f>
        <v/>
      </c>
      <c r="AH131" s="344" t="str">
        <f>IF(AND(地價差額試算!M145="",$AJ131&lt;&gt;""),AH130,IF(AND(地價差額試算!M145&lt;&gt;"",$AJ131&lt;&gt;""),地價差額試算!M145,""))</f>
        <v/>
      </c>
      <c r="AI131" s="344" t="str">
        <f>IF(地價差額試算!N145&lt;&gt;"",地價差額試算!N145,"")</f>
        <v/>
      </c>
      <c r="AJ131" s="344" t="str">
        <f>IF(地價差額試算!O145&lt;&gt;"",地價差額試算!O145,"")</f>
        <v/>
      </c>
      <c r="AK131" s="344" t="str">
        <f>IF(地價差額試算!P145&lt;&gt;"",地價差額試算!P145,"")</f>
        <v/>
      </c>
      <c r="AL131" s="344" t="str">
        <f>IF(地價差額試算!Q145&lt;&gt;"",地價差額試算!Q145,"")</f>
        <v/>
      </c>
      <c r="AM131" s="344" t="str">
        <f t="shared" ref="AM131:AM194" si="282">IF(AJ131="","",IF(OR(AG131="",AH131="",AK131="",AL131=""),"",ROUND(AG131*AH131*AK131/AL131,0)))</f>
        <v/>
      </c>
      <c r="AN131" s="344" t="str">
        <f t="shared" si="277"/>
        <v/>
      </c>
      <c r="AO131" s="344" t="str">
        <f t="shared" si="278"/>
        <v/>
      </c>
      <c r="AP131" s="17"/>
      <c r="AQ131" s="344" t="str">
        <f t="array" ref="AQ131">IFERROR(INDEX($AF$1:$AF$200,SMALL(IF($AF$2:$AF$201&lt;&gt;"",ROW($AF$2:$AF$201),9999),ROW(AQ130)),COLUMN(A:A)),"")</f>
        <v/>
      </c>
      <c r="AR131" s="344" t="str">
        <f t="array" ref="AR131">IFERROR(INDEX($AJ$1:$AJ$200,SMALL(IF($AJ$2:$AJ$201&lt;&gt;"",ROW($AJ$2:$AJ$201),9999),ROW(AQ130)),COLUMN(A:A)),"")</f>
        <v/>
      </c>
      <c r="AS131" s="344" t="str">
        <f t="array" ref="AS131">IFERROR(INDEX($AK$1:$AK$200,SMALL(IF($AK$2:$AK$201&lt;&gt;"",ROW($AK$2:$AK$201),9999),ROW(AS130)),COLUMN(A:A)),"")</f>
        <v/>
      </c>
      <c r="AT131" s="344" t="str">
        <f t="array" ref="AT131">IFERROR(INDEX($AL$1:$AL$200,SMALL(IF($AL$2:$AL$201&lt;&gt;"",ROW($AL$2:$AL$201),9999),ROW(AT130)),COLUMN(A:A)),"")</f>
        <v/>
      </c>
      <c r="AU131" s="17"/>
      <c r="AV131" s="344" t="str">
        <f t="array" ref="AV131:AW131">IFERROR((INDEX(AQ$1:AT$201,SMALL(IF(MATCH($AQ$2:$AQ$201&amp;$AT$2:$AT$201,$AQ$2:$AQ$201&amp;$AT$2:$AT$201, )=ROW($AQ$1:$AT$200),ROW($AQ$2:$AT$201),4^8),ROW(AV130)),{1,4})&amp;""),"")</f>
        <v/>
      </c>
      <c r="AW131" s="344" t="str">
        <v/>
      </c>
      <c r="AX131" s="17"/>
      <c r="AY131" s="17" t="str">
        <f t="array" ref="AY131">T(INDEX(AV:AV,MIN(IF(COUNTIF(AY$1:AY130,$AV$2:$AV$201),4^8,ROW($AV$2:$AV$201)))))</f>
        <v/>
      </c>
      <c r="AZ131" s="17" t="str">
        <f t="shared" ref="AZ131:BI131" ca="1" si="283">IFERROR(OFFSET($AW$1,SUMPRODUCT(SMALL(($AV$2:$AV$201=AZ$1)*ROW($AV$2:$AV$201),ROW(126:126)+COUNTA($AV$2:$AV$201)-SUM(1*($AV$2:$AV$201=AZ$1))))-1,),"")</f>
        <v/>
      </c>
      <c r="BA131" s="17" t="str">
        <f t="shared" ca="1" si="283"/>
        <v/>
      </c>
      <c r="BB131" s="17" t="str">
        <f t="shared" ca="1" si="283"/>
        <v/>
      </c>
      <c r="BC131" s="17" t="str">
        <f t="shared" ca="1" si="283"/>
        <v/>
      </c>
      <c r="BD131" s="17" t="str">
        <f t="shared" ca="1" si="283"/>
        <v/>
      </c>
      <c r="BE131" s="17" t="str">
        <f t="shared" ca="1" si="283"/>
        <v/>
      </c>
      <c r="BF131" s="17" t="str">
        <f t="shared" ca="1" si="283"/>
        <v/>
      </c>
      <c r="BG131" s="17" t="str">
        <f t="shared" ca="1" si="283"/>
        <v/>
      </c>
      <c r="BH131" s="17" t="str">
        <f t="shared" ca="1" si="283"/>
        <v/>
      </c>
      <c r="BI131" s="17" t="str">
        <f t="shared" ca="1" si="283"/>
        <v/>
      </c>
      <c r="BJ131" s="17"/>
      <c r="BK131" s="18" t="str">
        <f t="array" ref="BK131">IFERROR(INDEX($E$1:$E$200,SMALL(IF($E$2:$E$201&lt;&gt;"",ROW($E$2:$E$201),9999),ROW($A130)),COLUMN(A:A)),"")</f>
        <v/>
      </c>
      <c r="BL131" s="18" t="str">
        <f t="array" ref="BL131">IFERROR(INDEX($AJ$1:$AJ$200,SMALL(IF($AJ$2:$AJ$201&lt;&gt;"",ROW($AJ$2:$AJ$201),9999),ROW(A130)),COLUMN(A:A)),"")</f>
        <v/>
      </c>
      <c r="BM131" s="18" t="str">
        <f t="array" ref="BM131">T(INDEX($BK:$BK,MIN(IF(COUNTIF(BM$1:BM130,$BK$2:$BK$201),4^8,ROW($BK$2:$BK$201)))))</f>
        <v/>
      </c>
      <c r="BN131" s="18" t="str">
        <f t="array" ref="BN131">T(INDEX($BL:$BL,MIN(IF(COUNTIF(BN$1:BN130,$BL$2:$BL$201),4^8,ROW($BL$2:$BL$201)))))</f>
        <v/>
      </c>
      <c r="BO131" s="18" t="str">
        <f t="array" aca="1" ref="BO131" ca="1">IF(ROW(BO130)&gt;(COUNTA($BM$2:$BN$201)-COUNTIF($BM$2:$BN$201,"")),"",INDIRECT(TEXT(RIGHT(SMALL(IF($BM$2:$BN$501&lt;&gt;"",COLUMN($BM$2:$BN$501)*10001+ROW($BM$2:$BN$501)*100,999999),ROW(BO130)),4),"!R00!C00"),))</f>
        <v/>
      </c>
      <c r="BP131" s="18" t="str">
        <f t="array" aca="1" ref="BP131" ca="1">T(INDEX($BO:$BO,MIN(IF(COUNTIF(BP$1:BP130,$BO$2:$BO$201),4^8,ROW($BO$2:$BO$201)))))</f>
        <v/>
      </c>
    </row>
    <row r="132" spans="1:68">
      <c r="A132" s="344" t="str">
        <f>IF(AND(地價差額試算!A146="",$E132&lt;&gt;""),A131,IF(AND(地價差額試算!A146&lt;&gt;"",$E132&lt;&gt;""),地價差額試算!A146,""))</f>
        <v/>
      </c>
      <c r="B132" s="344" t="str">
        <f>IF(AND(地價差額試算!B146="",$E132&lt;&gt;""),B131,IF(AND(地價差額試算!B146&lt;&gt;"",$E132&lt;&gt;""),地價差額試算!B146,""))</f>
        <v/>
      </c>
      <c r="C132" s="344" t="str">
        <f>IF(AND(地價差額試算!C146="",$E132&lt;&gt;""),C131,IF(AND(地價差額試算!C146&lt;&gt;"",$E132&lt;&gt;""),地價差額試算!C146,""))</f>
        <v/>
      </c>
      <c r="D132" s="344" t="str">
        <f>IF(地價差額試算!D146&lt;&gt;"",地價差額試算!D146,"")</f>
        <v/>
      </c>
      <c r="E132" s="344" t="str">
        <f>IF(地價差額試算!E146&lt;&gt;"",地價差額試算!E146,"")</f>
        <v/>
      </c>
      <c r="F132" s="344" t="str">
        <f>IF(地價差額試算!F146&lt;&gt;"",地價差額試算!F146,"")</f>
        <v/>
      </c>
      <c r="G132" s="344" t="str">
        <f>IF(地價差額試算!G146&lt;&gt;"",地價差額試算!G146,"")</f>
        <v/>
      </c>
      <c r="H132" s="344" t="str">
        <f t="shared" si="280"/>
        <v/>
      </c>
      <c r="I132" s="344" t="str">
        <f t="shared" si="274"/>
        <v/>
      </c>
      <c r="J132" s="344" t="str">
        <f t="shared" si="275"/>
        <v/>
      </c>
      <c r="K132" s="17"/>
      <c r="L132" s="344" t="str">
        <f t="array" ref="L132">IFERROR(INDEX($A$1:$A$200,SMALL(IF($A$2:$A$201&lt;&gt;"",ROW($A$2:$A$201),9999),ROW(L131)),COLUMN(A:A)),"")</f>
        <v/>
      </c>
      <c r="M132" s="344" t="str">
        <f t="array" ref="M132">IFERROR(INDEX($E$1:$E$200,SMALL(IF($E$2:$E$201&lt;&gt;"",ROW($E$2:$E$201),9999),ROW(M131)),COLUMN(A:A)),"")</f>
        <v/>
      </c>
      <c r="N132" s="344" t="str">
        <f t="array" ref="N132">IFERROR(INDEX($F$1:$F$200,SMALL(IF($F$2:$F$201&lt;&gt;"",ROW($F$2:$F$201),9999),ROW(N131)),COLUMN(A:A)),"")</f>
        <v/>
      </c>
      <c r="O132" s="344" t="str">
        <f t="array" ref="O132">IFERROR(INDEX($G$1:$G$200,SMALL(IF($G$2:$G$201&lt;&gt;"",ROW($G$2:$G$201),9999),ROW(O131)),COLUMN(A:A)),"")</f>
        <v/>
      </c>
      <c r="P132" s="17"/>
      <c r="Q132" s="344" t="str">
        <f t="array" ref="Q132:R132">IFERROR((INDEX(L$1:O$201,SMALL(IF(MATCH($L$2:$L$201&amp;$O$2:$O$201,$L$2:$L$201&amp;$O$2:$O$201, )=ROW($L$1:$O$200),ROW($L$2:$O$201),4^8),ROW(A131)),{1,4})&amp;""),"")</f>
        <v/>
      </c>
      <c r="R132" s="344" t="str">
        <v/>
      </c>
      <c r="S132" s="17"/>
      <c r="T132" s="17" t="str">
        <f t="array" ref="T132">T(INDEX(Q:Q,MIN(IF(COUNTIF(T$1:T131,$Q$2:$Q$201),4^8,ROW($Q$2:$Q$201)))))</f>
        <v/>
      </c>
      <c r="U132" s="17" t="str">
        <f t="shared" ref="U132:AD132" ca="1" si="284">IFERROR(OFFSET($R$1,SUMPRODUCT(SMALL(($Q$2:$Q$201=U$1)*ROW($Q$2:$Q$201),ROW(127:127)+COUNTA($Q$2:$Q$201)-SUM(1*($Q$2:$Q$201=U$1))))-1,),"")</f>
        <v/>
      </c>
      <c r="V132" s="17" t="str">
        <f t="shared" ca="1" si="284"/>
        <v/>
      </c>
      <c r="W132" s="17" t="str">
        <f t="shared" ca="1" si="284"/>
        <v/>
      </c>
      <c r="X132" s="17" t="str">
        <f t="shared" ca="1" si="284"/>
        <v/>
      </c>
      <c r="Y132" s="17" t="str">
        <f t="shared" ca="1" si="284"/>
        <v/>
      </c>
      <c r="Z132" s="17" t="str">
        <f t="shared" ca="1" si="284"/>
        <v/>
      </c>
      <c r="AA132" s="17" t="str">
        <f t="shared" ca="1" si="284"/>
        <v/>
      </c>
      <c r="AB132" s="17" t="str">
        <f t="shared" ca="1" si="284"/>
        <v/>
      </c>
      <c r="AC132" s="17" t="str">
        <f t="shared" ca="1" si="284"/>
        <v/>
      </c>
      <c r="AD132" s="17" t="str">
        <f t="shared" ca="1" si="284"/>
        <v/>
      </c>
      <c r="AE132" s="17"/>
      <c r="AF132" s="344" t="str">
        <f>IF(AND(地價差額試算!K146="",$AJ132&lt;&gt;""),AF131,IF(AND(地價差額試算!K146&lt;&gt;"",$AJ132&lt;&gt;""),地價差額試算!K146,""))</f>
        <v/>
      </c>
      <c r="AG132" s="344" t="str">
        <f>IF(AND(地價差額試算!L146="",$AJ132&lt;&gt;""),AG131,IF(AND(地價差額試算!L146&lt;&gt;"",$AJ132&lt;&gt;""),地價差額試算!L146,""))</f>
        <v/>
      </c>
      <c r="AH132" s="344" t="str">
        <f>IF(AND(地價差額試算!M146="",$AJ132&lt;&gt;""),AH131,IF(AND(地價差額試算!M146&lt;&gt;"",$AJ132&lt;&gt;""),地價差額試算!M146,""))</f>
        <v/>
      </c>
      <c r="AI132" s="344" t="str">
        <f>IF(地價差額試算!N146&lt;&gt;"",地價差額試算!N146,"")</f>
        <v/>
      </c>
      <c r="AJ132" s="344" t="str">
        <f>IF(地價差額試算!O146&lt;&gt;"",地價差額試算!O146,"")</f>
        <v/>
      </c>
      <c r="AK132" s="344" t="str">
        <f>IF(地價差額試算!P146&lt;&gt;"",地價差額試算!P146,"")</f>
        <v/>
      </c>
      <c r="AL132" s="344" t="str">
        <f>IF(地價差額試算!Q146&lt;&gt;"",地價差額試算!Q146,"")</f>
        <v/>
      </c>
      <c r="AM132" s="344" t="str">
        <f t="shared" si="282"/>
        <v/>
      </c>
      <c r="AN132" s="344" t="str">
        <f t="shared" si="277"/>
        <v/>
      </c>
      <c r="AO132" s="344" t="str">
        <f t="shared" si="278"/>
        <v/>
      </c>
      <c r="AP132" s="17"/>
      <c r="AQ132" s="344" t="str">
        <f t="array" ref="AQ132">IFERROR(INDEX($AF$1:$AF$200,SMALL(IF($AF$2:$AF$201&lt;&gt;"",ROW($AF$2:$AF$201),9999),ROW(AQ131)),COLUMN(A:A)),"")</f>
        <v/>
      </c>
      <c r="AR132" s="344" t="str">
        <f t="array" ref="AR132">IFERROR(INDEX($AJ$1:$AJ$200,SMALL(IF($AJ$2:$AJ$201&lt;&gt;"",ROW($AJ$2:$AJ$201),9999),ROW(AQ131)),COLUMN(A:A)),"")</f>
        <v/>
      </c>
      <c r="AS132" s="344" t="str">
        <f t="array" ref="AS132">IFERROR(INDEX($AK$1:$AK$200,SMALL(IF($AK$2:$AK$201&lt;&gt;"",ROW($AK$2:$AK$201),9999),ROW(AS131)),COLUMN(A:A)),"")</f>
        <v/>
      </c>
      <c r="AT132" s="344" t="str">
        <f t="array" ref="AT132">IFERROR(INDEX($AL$1:$AL$200,SMALL(IF($AL$2:$AL$201&lt;&gt;"",ROW($AL$2:$AL$201),9999),ROW(AT131)),COLUMN(A:A)),"")</f>
        <v/>
      </c>
      <c r="AU132" s="17"/>
      <c r="AV132" s="344" t="str">
        <f t="array" ref="AV132:AW132">IFERROR((INDEX(AQ$1:AT$201,SMALL(IF(MATCH($AQ$2:$AQ$201&amp;$AT$2:$AT$201,$AQ$2:$AQ$201&amp;$AT$2:$AT$201, )=ROW($AQ$1:$AT$200),ROW($AQ$2:$AT$201),4^8),ROW(AV131)),{1,4})&amp;""),"")</f>
        <v/>
      </c>
      <c r="AW132" s="344" t="str">
        <v/>
      </c>
      <c r="AX132" s="17"/>
      <c r="AY132" s="17" t="str">
        <f t="array" ref="AY132">T(INDEX(AV:AV,MIN(IF(COUNTIF(AY$1:AY131,$AV$2:$AV$201),4^8,ROW($AV$2:$AV$201)))))</f>
        <v/>
      </c>
      <c r="AZ132" s="17" t="str">
        <f t="shared" ref="AZ132:BI132" ca="1" si="285">IFERROR(OFFSET($AW$1,SUMPRODUCT(SMALL(($AV$2:$AV$201=AZ$1)*ROW($AV$2:$AV$201),ROW(127:127)+COUNTA($AV$2:$AV$201)-SUM(1*($AV$2:$AV$201=AZ$1))))-1,),"")</f>
        <v/>
      </c>
      <c r="BA132" s="17" t="str">
        <f t="shared" ca="1" si="285"/>
        <v/>
      </c>
      <c r="BB132" s="17" t="str">
        <f t="shared" ca="1" si="285"/>
        <v/>
      </c>
      <c r="BC132" s="17" t="str">
        <f t="shared" ca="1" si="285"/>
        <v/>
      </c>
      <c r="BD132" s="17" t="str">
        <f t="shared" ca="1" si="285"/>
        <v/>
      </c>
      <c r="BE132" s="17" t="str">
        <f t="shared" ca="1" si="285"/>
        <v/>
      </c>
      <c r="BF132" s="17" t="str">
        <f t="shared" ca="1" si="285"/>
        <v/>
      </c>
      <c r="BG132" s="17" t="str">
        <f t="shared" ca="1" si="285"/>
        <v/>
      </c>
      <c r="BH132" s="17" t="str">
        <f t="shared" ca="1" si="285"/>
        <v/>
      </c>
      <c r="BI132" s="17" t="str">
        <f t="shared" ca="1" si="285"/>
        <v/>
      </c>
      <c r="BJ132" s="17"/>
      <c r="BK132" s="18" t="str">
        <f t="array" ref="BK132">IFERROR(INDEX($E$1:$E$200,SMALL(IF($E$2:$E$201&lt;&gt;"",ROW($E$2:$E$201),9999),ROW($A131)),COLUMN(A:A)),"")</f>
        <v/>
      </c>
      <c r="BL132" s="18" t="str">
        <f t="array" ref="BL132">IFERROR(INDEX($AJ$1:$AJ$200,SMALL(IF($AJ$2:$AJ$201&lt;&gt;"",ROW($AJ$2:$AJ$201),9999),ROW(A131)),COLUMN(A:A)),"")</f>
        <v/>
      </c>
      <c r="BM132" s="18" t="str">
        <f t="array" ref="BM132">T(INDEX($BK:$BK,MIN(IF(COUNTIF(BM$1:BM131,$BK$2:$BK$201),4^8,ROW($BK$2:$BK$201)))))</f>
        <v/>
      </c>
      <c r="BN132" s="18" t="str">
        <f t="array" ref="BN132">T(INDEX($BL:$BL,MIN(IF(COUNTIF(BN$1:BN131,$BL$2:$BL$201),4^8,ROW($BL$2:$BL$201)))))</f>
        <v/>
      </c>
      <c r="BO132" s="18" t="str">
        <f t="array" aca="1" ref="BO132" ca="1">IF(ROW(BO131)&gt;(COUNTA($BM$2:$BN$201)-COUNTIF($BM$2:$BN$201,"")),"",INDIRECT(TEXT(RIGHT(SMALL(IF($BM$2:$BN$501&lt;&gt;"",COLUMN($BM$2:$BN$501)*10001+ROW($BM$2:$BN$501)*100,999999),ROW(BO131)),4),"!R00!C00"),))</f>
        <v/>
      </c>
      <c r="BP132" s="18" t="str">
        <f t="array" aca="1" ref="BP132" ca="1">T(INDEX($BO:$BO,MIN(IF(COUNTIF(BP$1:BP131,$BO$2:$BO$201),4^8,ROW($BO$2:$BO$201)))))</f>
        <v/>
      </c>
    </row>
    <row r="133" spans="1:68">
      <c r="A133" s="344" t="str">
        <f>IF(AND(地價差額試算!A147="",$E133&lt;&gt;""),A132,IF(AND(地價差額試算!A147&lt;&gt;"",$E133&lt;&gt;""),地價差額試算!A147,""))</f>
        <v/>
      </c>
      <c r="B133" s="344" t="str">
        <f>IF(AND(地價差額試算!B147="",$E133&lt;&gt;""),B132,IF(AND(地價差額試算!B147&lt;&gt;"",$E133&lt;&gt;""),地價差額試算!B147,""))</f>
        <v/>
      </c>
      <c r="C133" s="344" t="str">
        <f>IF(AND(地價差額試算!C147="",$E133&lt;&gt;""),C132,IF(AND(地價差額試算!C147&lt;&gt;"",$E133&lt;&gt;""),地價差額試算!C147,""))</f>
        <v/>
      </c>
      <c r="D133" s="344" t="str">
        <f>IF(地價差額試算!D147&lt;&gt;"",地價差額試算!D147,"")</f>
        <v/>
      </c>
      <c r="E133" s="344" t="str">
        <f>IF(地價差額試算!E147&lt;&gt;"",地價差額試算!E147,"")</f>
        <v/>
      </c>
      <c r="F133" s="344" t="str">
        <f>IF(地價差額試算!F147&lt;&gt;"",地價差額試算!F147,"")</f>
        <v/>
      </c>
      <c r="G133" s="344" t="str">
        <f>IF(地價差額試算!G147&lt;&gt;"",地價差額試算!G147,"")</f>
        <v/>
      </c>
      <c r="H133" s="344" t="str">
        <f t="shared" si="280"/>
        <v/>
      </c>
      <c r="I133" s="344" t="str">
        <f t="shared" si="274"/>
        <v/>
      </c>
      <c r="J133" s="344" t="str">
        <f t="shared" si="275"/>
        <v/>
      </c>
      <c r="K133" s="17"/>
      <c r="L133" s="344" t="str">
        <f t="array" ref="L133">IFERROR(INDEX($A$1:$A$200,SMALL(IF($A$2:$A$201&lt;&gt;"",ROW($A$2:$A$201),9999),ROW(L132)),COLUMN(A:A)),"")</f>
        <v/>
      </c>
      <c r="M133" s="344" t="str">
        <f t="array" ref="M133">IFERROR(INDEX($E$1:$E$200,SMALL(IF($E$2:$E$201&lt;&gt;"",ROW($E$2:$E$201),9999),ROW(M132)),COLUMN(A:A)),"")</f>
        <v/>
      </c>
      <c r="N133" s="344" t="str">
        <f t="array" ref="N133">IFERROR(INDEX($F$1:$F$200,SMALL(IF($F$2:$F$201&lt;&gt;"",ROW($F$2:$F$201),9999),ROW(N132)),COLUMN(A:A)),"")</f>
        <v/>
      </c>
      <c r="O133" s="344" t="str">
        <f t="array" ref="O133">IFERROR(INDEX($G$1:$G$200,SMALL(IF($G$2:$G$201&lt;&gt;"",ROW($G$2:$G$201),9999),ROW(O132)),COLUMN(A:A)),"")</f>
        <v/>
      </c>
      <c r="P133" s="17"/>
      <c r="Q133" s="344" t="str">
        <f t="array" ref="Q133:R133">IFERROR((INDEX(L$1:O$201,SMALL(IF(MATCH($L$2:$L$201&amp;$O$2:$O$201,$L$2:$L$201&amp;$O$2:$O$201, )=ROW($L$1:$O$200),ROW($L$2:$O$201),4^8),ROW(A132)),{1,4})&amp;""),"")</f>
        <v/>
      </c>
      <c r="R133" s="344" t="str">
        <v/>
      </c>
      <c r="S133" s="17"/>
      <c r="T133" s="17" t="str">
        <f t="array" ref="T133">T(INDEX(Q:Q,MIN(IF(COUNTIF(T$1:T132,$Q$2:$Q$201),4^8,ROW($Q$2:$Q$201)))))</f>
        <v/>
      </c>
      <c r="U133" s="17" t="str">
        <f t="shared" ref="U133:AD133" ca="1" si="286">IFERROR(OFFSET($R$1,SUMPRODUCT(SMALL(($Q$2:$Q$201=U$1)*ROW($Q$2:$Q$201),ROW(128:128)+COUNTA($Q$2:$Q$201)-SUM(1*($Q$2:$Q$201=U$1))))-1,),"")</f>
        <v/>
      </c>
      <c r="V133" s="17" t="str">
        <f t="shared" ca="1" si="286"/>
        <v/>
      </c>
      <c r="W133" s="17" t="str">
        <f t="shared" ca="1" si="286"/>
        <v/>
      </c>
      <c r="X133" s="17" t="str">
        <f t="shared" ca="1" si="286"/>
        <v/>
      </c>
      <c r="Y133" s="17" t="str">
        <f t="shared" ca="1" si="286"/>
        <v/>
      </c>
      <c r="Z133" s="17" t="str">
        <f t="shared" ca="1" si="286"/>
        <v/>
      </c>
      <c r="AA133" s="17" t="str">
        <f t="shared" ca="1" si="286"/>
        <v/>
      </c>
      <c r="AB133" s="17" t="str">
        <f t="shared" ca="1" si="286"/>
        <v/>
      </c>
      <c r="AC133" s="17" t="str">
        <f t="shared" ca="1" si="286"/>
        <v/>
      </c>
      <c r="AD133" s="17" t="str">
        <f t="shared" ca="1" si="286"/>
        <v/>
      </c>
      <c r="AE133" s="17"/>
      <c r="AF133" s="344" t="str">
        <f>IF(AND(地價差額試算!K147="",$AJ133&lt;&gt;""),AF132,IF(AND(地價差額試算!K147&lt;&gt;"",$AJ133&lt;&gt;""),地價差額試算!K147,""))</f>
        <v/>
      </c>
      <c r="AG133" s="344" t="str">
        <f>IF(AND(地價差額試算!L147="",$AJ133&lt;&gt;""),AG132,IF(AND(地價差額試算!L147&lt;&gt;"",$AJ133&lt;&gt;""),地價差額試算!L147,""))</f>
        <v/>
      </c>
      <c r="AH133" s="344" t="str">
        <f>IF(AND(地價差額試算!M147="",$AJ133&lt;&gt;""),AH132,IF(AND(地價差額試算!M147&lt;&gt;"",$AJ133&lt;&gt;""),地價差額試算!M147,""))</f>
        <v/>
      </c>
      <c r="AI133" s="344" t="str">
        <f>IF(地價差額試算!N147&lt;&gt;"",地價差額試算!N147,"")</f>
        <v/>
      </c>
      <c r="AJ133" s="344" t="str">
        <f>IF(地價差額試算!O147&lt;&gt;"",地價差額試算!O147,"")</f>
        <v/>
      </c>
      <c r="AK133" s="344" t="str">
        <f>IF(地價差額試算!P147&lt;&gt;"",地價差額試算!P147,"")</f>
        <v/>
      </c>
      <c r="AL133" s="344" t="str">
        <f>IF(地價差額試算!Q147&lt;&gt;"",地價差額試算!Q147,"")</f>
        <v/>
      </c>
      <c r="AM133" s="344" t="str">
        <f t="shared" si="282"/>
        <v/>
      </c>
      <c r="AN133" s="344" t="str">
        <f t="shared" si="277"/>
        <v/>
      </c>
      <c r="AO133" s="344" t="str">
        <f t="shared" si="278"/>
        <v/>
      </c>
      <c r="AP133" s="17"/>
      <c r="AQ133" s="344" t="str">
        <f t="array" ref="AQ133">IFERROR(INDEX($AF$1:$AF$200,SMALL(IF($AF$2:$AF$201&lt;&gt;"",ROW($AF$2:$AF$201),9999),ROW(AQ132)),COLUMN(A:A)),"")</f>
        <v/>
      </c>
      <c r="AR133" s="344" t="str">
        <f t="array" ref="AR133">IFERROR(INDEX($AJ$1:$AJ$200,SMALL(IF($AJ$2:$AJ$201&lt;&gt;"",ROW($AJ$2:$AJ$201),9999),ROW(AQ132)),COLUMN(A:A)),"")</f>
        <v/>
      </c>
      <c r="AS133" s="344" t="str">
        <f t="array" ref="AS133">IFERROR(INDEX($AK$1:$AK$200,SMALL(IF($AK$2:$AK$201&lt;&gt;"",ROW($AK$2:$AK$201),9999),ROW(AS132)),COLUMN(A:A)),"")</f>
        <v/>
      </c>
      <c r="AT133" s="344" t="str">
        <f t="array" ref="AT133">IFERROR(INDEX($AL$1:$AL$200,SMALL(IF($AL$2:$AL$201&lt;&gt;"",ROW($AL$2:$AL$201),9999),ROW(AT132)),COLUMN(A:A)),"")</f>
        <v/>
      </c>
      <c r="AU133" s="17"/>
      <c r="AV133" s="344" t="str">
        <f t="array" ref="AV133:AW133">IFERROR((INDEX(AQ$1:AT$201,SMALL(IF(MATCH($AQ$2:$AQ$201&amp;$AT$2:$AT$201,$AQ$2:$AQ$201&amp;$AT$2:$AT$201, )=ROW($AQ$1:$AT$200),ROW($AQ$2:$AT$201),4^8),ROW(AV132)),{1,4})&amp;""),"")</f>
        <v/>
      </c>
      <c r="AW133" s="344" t="str">
        <v/>
      </c>
      <c r="AX133" s="17"/>
      <c r="AY133" s="17" t="str">
        <f t="array" ref="AY133">T(INDEX(AV:AV,MIN(IF(COUNTIF(AY$1:AY132,$AV$2:$AV$201),4^8,ROW($AV$2:$AV$201)))))</f>
        <v/>
      </c>
      <c r="AZ133" s="17" t="str">
        <f t="shared" ref="AZ133:BI133" ca="1" si="287">IFERROR(OFFSET($AW$1,SUMPRODUCT(SMALL(($AV$2:$AV$201=AZ$1)*ROW($AV$2:$AV$201),ROW(128:128)+COUNTA($AV$2:$AV$201)-SUM(1*($AV$2:$AV$201=AZ$1))))-1,),"")</f>
        <v/>
      </c>
      <c r="BA133" s="17" t="str">
        <f t="shared" ca="1" si="287"/>
        <v/>
      </c>
      <c r="BB133" s="17" t="str">
        <f t="shared" ca="1" si="287"/>
        <v/>
      </c>
      <c r="BC133" s="17" t="str">
        <f t="shared" ca="1" si="287"/>
        <v/>
      </c>
      <c r="BD133" s="17" t="str">
        <f t="shared" ca="1" si="287"/>
        <v/>
      </c>
      <c r="BE133" s="17" t="str">
        <f t="shared" ca="1" si="287"/>
        <v/>
      </c>
      <c r="BF133" s="17" t="str">
        <f t="shared" ca="1" si="287"/>
        <v/>
      </c>
      <c r="BG133" s="17" t="str">
        <f t="shared" ca="1" si="287"/>
        <v/>
      </c>
      <c r="BH133" s="17" t="str">
        <f t="shared" ca="1" si="287"/>
        <v/>
      </c>
      <c r="BI133" s="17" t="str">
        <f t="shared" ca="1" si="287"/>
        <v/>
      </c>
      <c r="BJ133" s="17"/>
      <c r="BK133" s="18" t="str">
        <f t="array" ref="BK133">IFERROR(INDEX($E$1:$E$200,SMALL(IF($E$2:$E$201&lt;&gt;"",ROW($E$2:$E$201),9999),ROW($A132)),COLUMN(A:A)),"")</f>
        <v/>
      </c>
      <c r="BL133" s="18" t="str">
        <f t="array" ref="BL133">IFERROR(INDEX($AJ$1:$AJ$200,SMALL(IF($AJ$2:$AJ$201&lt;&gt;"",ROW($AJ$2:$AJ$201),9999),ROW(A132)),COLUMN(A:A)),"")</f>
        <v/>
      </c>
      <c r="BM133" s="18" t="str">
        <f t="array" ref="BM133">T(INDEX($BK:$BK,MIN(IF(COUNTIF(BM$1:BM132,$BK$2:$BK$201),4^8,ROW($BK$2:$BK$201)))))</f>
        <v/>
      </c>
      <c r="BN133" s="18" t="str">
        <f t="array" ref="BN133">T(INDEX($BL:$BL,MIN(IF(COUNTIF(BN$1:BN132,$BL$2:$BL$201),4^8,ROW($BL$2:$BL$201)))))</f>
        <v/>
      </c>
      <c r="BO133" s="18" t="str">
        <f t="array" aca="1" ref="BO133" ca="1">IF(ROW(BO132)&gt;(COUNTA($BM$2:$BN$201)-COUNTIF($BM$2:$BN$201,"")),"",INDIRECT(TEXT(RIGHT(SMALL(IF($BM$2:$BN$501&lt;&gt;"",COLUMN($BM$2:$BN$501)*10001+ROW($BM$2:$BN$501)*100,999999),ROW(BO132)),4),"!R00!C00"),))</f>
        <v/>
      </c>
      <c r="BP133" s="18" t="str">
        <f t="array" aca="1" ref="BP133" ca="1">T(INDEX($BO:$BO,MIN(IF(COUNTIF(BP$1:BP132,$BO$2:$BO$201),4^8,ROW($BO$2:$BO$201)))))</f>
        <v/>
      </c>
    </row>
    <row r="134" spans="1:68">
      <c r="A134" s="344" t="str">
        <f>IF(AND(地價差額試算!A148="",$E134&lt;&gt;""),A133,IF(AND(地價差額試算!A148&lt;&gt;"",$E134&lt;&gt;""),地價差額試算!A148,""))</f>
        <v/>
      </c>
      <c r="B134" s="344" t="str">
        <f>IF(AND(地價差額試算!B148="",$E134&lt;&gt;""),B133,IF(AND(地價差額試算!B148&lt;&gt;"",$E134&lt;&gt;""),地價差額試算!B148,""))</f>
        <v/>
      </c>
      <c r="C134" s="344" t="str">
        <f>IF(AND(地價差額試算!C148="",$E134&lt;&gt;""),C133,IF(AND(地價差額試算!C148&lt;&gt;"",$E134&lt;&gt;""),地價差額試算!C148,""))</f>
        <v/>
      </c>
      <c r="D134" s="344" t="str">
        <f>IF(地價差額試算!D148&lt;&gt;"",地價差額試算!D148,"")</f>
        <v/>
      </c>
      <c r="E134" s="344" t="str">
        <f>IF(地價差額試算!E148&lt;&gt;"",地價差額試算!E148,"")</f>
        <v/>
      </c>
      <c r="F134" s="344" t="str">
        <f>IF(地價差額試算!F148&lt;&gt;"",地價差額試算!F148,"")</f>
        <v/>
      </c>
      <c r="G134" s="344" t="str">
        <f>IF(地價差額試算!G148&lt;&gt;"",地價差額試算!G148,"")</f>
        <v/>
      </c>
      <c r="H134" s="344" t="str">
        <f t="shared" si="280"/>
        <v/>
      </c>
      <c r="I134" s="344" t="str">
        <f t="shared" si="274"/>
        <v/>
      </c>
      <c r="J134" s="344" t="str">
        <f t="shared" si="275"/>
        <v/>
      </c>
      <c r="K134" s="17"/>
      <c r="L134" s="344" t="str">
        <f t="array" ref="L134">IFERROR(INDEX($A$1:$A$200,SMALL(IF($A$2:$A$201&lt;&gt;"",ROW($A$2:$A$201),9999),ROW(L133)),COLUMN(A:A)),"")</f>
        <v/>
      </c>
      <c r="M134" s="344" t="str">
        <f t="array" ref="M134">IFERROR(INDEX($E$1:$E$200,SMALL(IF($E$2:$E$201&lt;&gt;"",ROW($E$2:$E$201),9999),ROW(M133)),COLUMN(A:A)),"")</f>
        <v/>
      </c>
      <c r="N134" s="344" t="str">
        <f t="array" ref="N134">IFERROR(INDEX($F$1:$F$200,SMALL(IF($F$2:$F$201&lt;&gt;"",ROW($F$2:$F$201),9999),ROW(N133)),COLUMN(A:A)),"")</f>
        <v/>
      </c>
      <c r="O134" s="344" t="str">
        <f t="array" ref="O134">IFERROR(INDEX($G$1:$G$200,SMALL(IF($G$2:$G$201&lt;&gt;"",ROW($G$2:$G$201),9999),ROW(O133)),COLUMN(A:A)),"")</f>
        <v/>
      </c>
      <c r="P134" s="17"/>
      <c r="Q134" s="344" t="str">
        <f t="array" ref="Q134:R134">IFERROR((INDEX(L$1:O$201,SMALL(IF(MATCH($L$2:$L$201&amp;$O$2:$O$201,$L$2:$L$201&amp;$O$2:$O$201, )=ROW($L$1:$O$200),ROW($L$2:$O$201),4^8),ROW(A133)),{1,4})&amp;""),"")</f>
        <v/>
      </c>
      <c r="R134" s="344" t="str">
        <v/>
      </c>
      <c r="S134" s="17"/>
      <c r="T134" s="17" t="str">
        <f t="array" ref="T134">T(INDEX(Q:Q,MIN(IF(COUNTIF(T$1:T133,$Q$2:$Q$201),4^8,ROW($Q$2:$Q$201)))))</f>
        <v/>
      </c>
      <c r="U134" s="17" t="str">
        <f t="shared" ref="U134:AD134" ca="1" si="288">IFERROR(OFFSET($R$1,SUMPRODUCT(SMALL(($Q$2:$Q$201=U$1)*ROW($Q$2:$Q$201),ROW(129:129)+COUNTA($Q$2:$Q$201)-SUM(1*($Q$2:$Q$201=U$1))))-1,),"")</f>
        <v/>
      </c>
      <c r="V134" s="17" t="str">
        <f t="shared" ca="1" si="288"/>
        <v/>
      </c>
      <c r="W134" s="17" t="str">
        <f t="shared" ca="1" si="288"/>
        <v/>
      </c>
      <c r="X134" s="17" t="str">
        <f t="shared" ca="1" si="288"/>
        <v/>
      </c>
      <c r="Y134" s="17" t="str">
        <f t="shared" ca="1" si="288"/>
        <v/>
      </c>
      <c r="Z134" s="17" t="str">
        <f t="shared" ca="1" si="288"/>
        <v/>
      </c>
      <c r="AA134" s="17" t="str">
        <f t="shared" ca="1" si="288"/>
        <v/>
      </c>
      <c r="AB134" s="17" t="str">
        <f t="shared" ca="1" si="288"/>
        <v/>
      </c>
      <c r="AC134" s="17" t="str">
        <f t="shared" ca="1" si="288"/>
        <v/>
      </c>
      <c r="AD134" s="17" t="str">
        <f t="shared" ca="1" si="288"/>
        <v/>
      </c>
      <c r="AE134" s="17"/>
      <c r="AF134" s="344" t="str">
        <f>IF(AND(地價差額試算!K148="",$AJ134&lt;&gt;""),AF133,IF(AND(地價差額試算!K148&lt;&gt;"",$AJ134&lt;&gt;""),地價差額試算!K148,""))</f>
        <v/>
      </c>
      <c r="AG134" s="344" t="str">
        <f>IF(AND(地價差額試算!L148="",$AJ134&lt;&gt;""),AG133,IF(AND(地價差額試算!L148&lt;&gt;"",$AJ134&lt;&gt;""),地價差額試算!L148,""))</f>
        <v/>
      </c>
      <c r="AH134" s="344" t="str">
        <f>IF(AND(地價差額試算!M148="",$AJ134&lt;&gt;""),AH133,IF(AND(地價差額試算!M148&lt;&gt;"",$AJ134&lt;&gt;""),地價差額試算!M148,""))</f>
        <v/>
      </c>
      <c r="AI134" s="344" t="str">
        <f>IF(地價差額試算!N148&lt;&gt;"",地價差額試算!N148,"")</f>
        <v/>
      </c>
      <c r="AJ134" s="344" t="str">
        <f>IF(地價差額試算!O148&lt;&gt;"",地價差額試算!O148,"")</f>
        <v/>
      </c>
      <c r="AK134" s="344" t="str">
        <f>IF(地價差額試算!P148&lt;&gt;"",地價差額試算!P148,"")</f>
        <v/>
      </c>
      <c r="AL134" s="344" t="str">
        <f>IF(地價差額試算!Q148&lt;&gt;"",地價差額試算!Q148,"")</f>
        <v/>
      </c>
      <c r="AM134" s="344" t="str">
        <f t="shared" si="282"/>
        <v/>
      </c>
      <c r="AN134" s="344" t="str">
        <f t="shared" si="277"/>
        <v/>
      </c>
      <c r="AO134" s="344" t="str">
        <f t="shared" si="278"/>
        <v/>
      </c>
      <c r="AP134" s="17"/>
      <c r="AQ134" s="344" t="str">
        <f t="array" ref="AQ134">IFERROR(INDEX($AF$1:$AF$200,SMALL(IF($AF$2:$AF$201&lt;&gt;"",ROW($AF$2:$AF$201),9999),ROW(AQ133)),COLUMN(A:A)),"")</f>
        <v/>
      </c>
      <c r="AR134" s="344" t="str">
        <f t="array" ref="AR134">IFERROR(INDEX($AJ$1:$AJ$200,SMALL(IF($AJ$2:$AJ$201&lt;&gt;"",ROW($AJ$2:$AJ$201),9999),ROW(AQ133)),COLUMN(A:A)),"")</f>
        <v/>
      </c>
      <c r="AS134" s="344" t="str">
        <f t="array" ref="AS134">IFERROR(INDEX($AK$1:$AK$200,SMALL(IF($AK$2:$AK$201&lt;&gt;"",ROW($AK$2:$AK$201),9999),ROW(AS133)),COLUMN(A:A)),"")</f>
        <v/>
      </c>
      <c r="AT134" s="344" t="str">
        <f t="array" ref="AT134">IFERROR(INDEX($AL$1:$AL$200,SMALL(IF($AL$2:$AL$201&lt;&gt;"",ROW($AL$2:$AL$201),9999),ROW(AT133)),COLUMN(A:A)),"")</f>
        <v/>
      </c>
      <c r="AU134" s="17"/>
      <c r="AV134" s="344" t="str">
        <f t="array" ref="AV134:AW134">IFERROR((INDEX(AQ$1:AT$201,SMALL(IF(MATCH($AQ$2:$AQ$201&amp;$AT$2:$AT$201,$AQ$2:$AQ$201&amp;$AT$2:$AT$201, )=ROW($AQ$1:$AT$200),ROW($AQ$2:$AT$201),4^8),ROW(AV133)),{1,4})&amp;""),"")</f>
        <v/>
      </c>
      <c r="AW134" s="344" t="str">
        <v/>
      </c>
      <c r="AX134" s="17"/>
      <c r="AY134" s="17" t="str">
        <f t="array" ref="AY134">T(INDEX(AV:AV,MIN(IF(COUNTIF(AY$1:AY133,$AV$2:$AV$201),4^8,ROW($AV$2:$AV$201)))))</f>
        <v/>
      </c>
      <c r="AZ134" s="17" t="str">
        <f t="shared" ref="AZ134:BI134" ca="1" si="289">IFERROR(OFFSET($AW$1,SUMPRODUCT(SMALL(($AV$2:$AV$201=AZ$1)*ROW($AV$2:$AV$201),ROW(129:129)+COUNTA($AV$2:$AV$201)-SUM(1*($AV$2:$AV$201=AZ$1))))-1,),"")</f>
        <v/>
      </c>
      <c r="BA134" s="17" t="str">
        <f t="shared" ca="1" si="289"/>
        <v/>
      </c>
      <c r="BB134" s="17" t="str">
        <f t="shared" ca="1" si="289"/>
        <v/>
      </c>
      <c r="BC134" s="17" t="str">
        <f t="shared" ca="1" si="289"/>
        <v/>
      </c>
      <c r="BD134" s="17" t="str">
        <f t="shared" ca="1" si="289"/>
        <v/>
      </c>
      <c r="BE134" s="17" t="str">
        <f t="shared" ca="1" si="289"/>
        <v/>
      </c>
      <c r="BF134" s="17" t="str">
        <f t="shared" ca="1" si="289"/>
        <v/>
      </c>
      <c r="BG134" s="17" t="str">
        <f t="shared" ca="1" si="289"/>
        <v/>
      </c>
      <c r="BH134" s="17" t="str">
        <f t="shared" ca="1" si="289"/>
        <v/>
      </c>
      <c r="BI134" s="17" t="str">
        <f t="shared" ca="1" si="289"/>
        <v/>
      </c>
      <c r="BJ134" s="17"/>
      <c r="BK134" s="18" t="str">
        <f t="array" ref="BK134">IFERROR(INDEX($E$1:$E$200,SMALL(IF($E$2:$E$201&lt;&gt;"",ROW($E$2:$E$201),9999),ROW($A133)),COLUMN(A:A)),"")</f>
        <v/>
      </c>
      <c r="BL134" s="18" t="str">
        <f t="array" ref="BL134">IFERROR(INDEX($AJ$1:$AJ$200,SMALL(IF($AJ$2:$AJ$201&lt;&gt;"",ROW($AJ$2:$AJ$201),9999),ROW(A133)),COLUMN(A:A)),"")</f>
        <v/>
      </c>
      <c r="BM134" s="18" t="str">
        <f t="array" ref="BM134">T(INDEX($BK:$BK,MIN(IF(COUNTIF(BM$1:BM133,$BK$2:$BK$201),4^8,ROW($BK$2:$BK$201)))))</f>
        <v/>
      </c>
      <c r="BN134" s="18" t="str">
        <f t="array" ref="BN134">T(INDEX($BL:$BL,MIN(IF(COUNTIF(BN$1:BN133,$BL$2:$BL$201),4^8,ROW($BL$2:$BL$201)))))</f>
        <v/>
      </c>
      <c r="BO134" s="18" t="str">
        <f t="array" aca="1" ref="BO134" ca="1">IF(ROW(BO133)&gt;(COUNTA($BM$2:$BN$201)-COUNTIF($BM$2:$BN$201,"")),"",INDIRECT(TEXT(RIGHT(SMALL(IF($BM$2:$BN$501&lt;&gt;"",COLUMN($BM$2:$BN$501)*10001+ROW($BM$2:$BN$501)*100,999999),ROW(BO133)),4),"!R00!C00"),))</f>
        <v/>
      </c>
      <c r="BP134" s="18" t="str">
        <f t="array" aca="1" ref="BP134" ca="1">T(INDEX($BO:$BO,MIN(IF(COUNTIF(BP$1:BP133,$BO$2:$BO$201),4^8,ROW($BO$2:$BO$201)))))</f>
        <v/>
      </c>
    </row>
    <row r="135" spans="1:68">
      <c r="A135" s="344" t="str">
        <f>IF(AND(地價差額試算!A149="",$E135&lt;&gt;""),A134,IF(AND(地價差額試算!A149&lt;&gt;"",$E135&lt;&gt;""),地價差額試算!A149,""))</f>
        <v/>
      </c>
      <c r="B135" s="344" t="str">
        <f>IF(AND(地價差額試算!B149="",$E135&lt;&gt;""),B134,IF(AND(地價差額試算!B149&lt;&gt;"",$E135&lt;&gt;""),地價差額試算!B149,""))</f>
        <v/>
      </c>
      <c r="C135" s="344" t="str">
        <f>IF(AND(地價差額試算!C149="",$E135&lt;&gt;""),C134,IF(AND(地價差額試算!C149&lt;&gt;"",$E135&lt;&gt;""),地價差額試算!C149,""))</f>
        <v/>
      </c>
      <c r="D135" s="344" t="str">
        <f>IF(地價差額試算!D149&lt;&gt;"",地價差額試算!D149,"")</f>
        <v/>
      </c>
      <c r="E135" s="344" t="str">
        <f>IF(地價差額試算!E149&lt;&gt;"",地價差額試算!E149,"")</f>
        <v/>
      </c>
      <c r="F135" s="344" t="str">
        <f>IF(地價差額試算!F149&lt;&gt;"",地價差額試算!F149,"")</f>
        <v/>
      </c>
      <c r="G135" s="344" t="str">
        <f>IF(地價差額試算!G149&lt;&gt;"",地價差額試算!G149,"")</f>
        <v/>
      </c>
      <c r="H135" s="344" t="str">
        <f t="shared" si="280"/>
        <v/>
      </c>
      <c r="I135" s="344" t="str">
        <f t="shared" si="274"/>
        <v/>
      </c>
      <c r="J135" s="344" t="str">
        <f t="shared" si="275"/>
        <v/>
      </c>
      <c r="K135" s="17"/>
      <c r="L135" s="344" t="str">
        <f t="array" ref="L135">IFERROR(INDEX($A$1:$A$200,SMALL(IF($A$2:$A$201&lt;&gt;"",ROW($A$2:$A$201),9999),ROW(L134)),COLUMN(A:A)),"")</f>
        <v/>
      </c>
      <c r="M135" s="344" t="str">
        <f t="array" ref="M135">IFERROR(INDEX($E$1:$E$200,SMALL(IF($E$2:$E$201&lt;&gt;"",ROW($E$2:$E$201),9999),ROW(M134)),COLUMN(A:A)),"")</f>
        <v/>
      </c>
      <c r="N135" s="344" t="str">
        <f t="array" ref="N135">IFERROR(INDEX($F$1:$F$200,SMALL(IF($F$2:$F$201&lt;&gt;"",ROW($F$2:$F$201),9999),ROW(N134)),COLUMN(A:A)),"")</f>
        <v/>
      </c>
      <c r="O135" s="344" t="str">
        <f t="array" ref="O135">IFERROR(INDEX($G$1:$G$200,SMALL(IF($G$2:$G$201&lt;&gt;"",ROW($G$2:$G$201),9999),ROW(O134)),COLUMN(A:A)),"")</f>
        <v/>
      </c>
      <c r="P135" s="17"/>
      <c r="Q135" s="344" t="str">
        <f t="array" ref="Q135:R135">IFERROR((INDEX(L$1:O$201,SMALL(IF(MATCH($L$2:$L$201&amp;$O$2:$O$201,$L$2:$L$201&amp;$O$2:$O$201, )=ROW($L$1:$O$200),ROW($L$2:$O$201),4^8),ROW(A134)),{1,4})&amp;""),"")</f>
        <v/>
      </c>
      <c r="R135" s="344" t="str">
        <v/>
      </c>
      <c r="S135" s="17"/>
      <c r="T135" s="17" t="str">
        <f t="array" ref="T135">T(INDEX(Q:Q,MIN(IF(COUNTIF(T$1:T134,$Q$2:$Q$201),4^8,ROW($Q$2:$Q$201)))))</f>
        <v/>
      </c>
      <c r="U135" s="17" t="str">
        <f t="shared" ref="U135:AD135" ca="1" si="290">IFERROR(OFFSET($R$1,SUMPRODUCT(SMALL(($Q$2:$Q$201=U$1)*ROW($Q$2:$Q$201),ROW(130:130)+COUNTA($Q$2:$Q$201)-SUM(1*($Q$2:$Q$201=U$1))))-1,),"")</f>
        <v/>
      </c>
      <c r="V135" s="17" t="str">
        <f t="shared" ca="1" si="290"/>
        <v/>
      </c>
      <c r="W135" s="17" t="str">
        <f t="shared" ca="1" si="290"/>
        <v/>
      </c>
      <c r="X135" s="17" t="str">
        <f t="shared" ca="1" si="290"/>
        <v/>
      </c>
      <c r="Y135" s="17" t="str">
        <f t="shared" ca="1" si="290"/>
        <v/>
      </c>
      <c r="Z135" s="17" t="str">
        <f t="shared" ca="1" si="290"/>
        <v/>
      </c>
      <c r="AA135" s="17" t="str">
        <f t="shared" ca="1" si="290"/>
        <v/>
      </c>
      <c r="AB135" s="17" t="str">
        <f t="shared" ca="1" si="290"/>
        <v/>
      </c>
      <c r="AC135" s="17" t="str">
        <f t="shared" ca="1" si="290"/>
        <v/>
      </c>
      <c r="AD135" s="17" t="str">
        <f t="shared" ca="1" si="290"/>
        <v/>
      </c>
      <c r="AE135" s="17"/>
      <c r="AF135" s="344" t="str">
        <f>IF(AND(地價差額試算!K149="",$AJ135&lt;&gt;""),AF134,IF(AND(地價差額試算!K149&lt;&gt;"",$AJ135&lt;&gt;""),地價差額試算!K149,""))</f>
        <v/>
      </c>
      <c r="AG135" s="344" t="str">
        <f>IF(AND(地價差額試算!L149="",$AJ135&lt;&gt;""),AG134,IF(AND(地價差額試算!L149&lt;&gt;"",$AJ135&lt;&gt;""),地價差額試算!L149,""))</f>
        <v/>
      </c>
      <c r="AH135" s="344" t="str">
        <f>IF(AND(地價差額試算!M149="",$AJ135&lt;&gt;""),AH134,IF(AND(地價差額試算!M149&lt;&gt;"",$AJ135&lt;&gt;""),地價差額試算!M149,""))</f>
        <v/>
      </c>
      <c r="AI135" s="344" t="str">
        <f>IF(地價差額試算!N149&lt;&gt;"",地價差額試算!N149,"")</f>
        <v/>
      </c>
      <c r="AJ135" s="344" t="str">
        <f>IF(地價差額試算!O149&lt;&gt;"",地價差額試算!O149,"")</f>
        <v/>
      </c>
      <c r="AK135" s="344" t="str">
        <f>IF(地價差額試算!P149&lt;&gt;"",地價差額試算!P149,"")</f>
        <v/>
      </c>
      <c r="AL135" s="344" t="str">
        <f>IF(地價差額試算!Q149&lt;&gt;"",地價差額試算!Q149,"")</f>
        <v/>
      </c>
      <c r="AM135" s="344" t="str">
        <f t="shared" si="282"/>
        <v/>
      </c>
      <c r="AN135" s="344" t="str">
        <f t="shared" si="277"/>
        <v/>
      </c>
      <c r="AO135" s="344" t="str">
        <f t="shared" si="278"/>
        <v/>
      </c>
      <c r="AP135" s="17"/>
      <c r="AQ135" s="344" t="str">
        <f t="array" ref="AQ135">IFERROR(INDEX($AF$1:$AF$200,SMALL(IF($AF$2:$AF$201&lt;&gt;"",ROW($AF$2:$AF$201),9999),ROW(AQ134)),COLUMN(A:A)),"")</f>
        <v/>
      </c>
      <c r="AR135" s="344" t="str">
        <f t="array" ref="AR135">IFERROR(INDEX($AJ$1:$AJ$200,SMALL(IF($AJ$2:$AJ$201&lt;&gt;"",ROW($AJ$2:$AJ$201),9999),ROW(AQ134)),COLUMN(A:A)),"")</f>
        <v/>
      </c>
      <c r="AS135" s="344" t="str">
        <f t="array" ref="AS135">IFERROR(INDEX($AK$1:$AK$200,SMALL(IF($AK$2:$AK$201&lt;&gt;"",ROW($AK$2:$AK$201),9999),ROW(AS134)),COLUMN(A:A)),"")</f>
        <v/>
      </c>
      <c r="AT135" s="344" t="str">
        <f t="array" ref="AT135">IFERROR(INDEX($AL$1:$AL$200,SMALL(IF($AL$2:$AL$201&lt;&gt;"",ROW($AL$2:$AL$201),9999),ROW(AT134)),COLUMN(A:A)),"")</f>
        <v/>
      </c>
      <c r="AU135" s="17"/>
      <c r="AV135" s="344" t="str">
        <f t="array" ref="AV135:AW135">IFERROR((INDEX(AQ$1:AT$201,SMALL(IF(MATCH($AQ$2:$AQ$201&amp;$AT$2:$AT$201,$AQ$2:$AQ$201&amp;$AT$2:$AT$201, )=ROW($AQ$1:$AT$200),ROW($AQ$2:$AT$201),4^8),ROW(AV134)),{1,4})&amp;""),"")</f>
        <v/>
      </c>
      <c r="AW135" s="344" t="str">
        <v/>
      </c>
      <c r="AX135" s="17"/>
      <c r="AY135" s="17" t="str">
        <f t="array" ref="AY135">T(INDEX(AV:AV,MIN(IF(COUNTIF(AY$1:AY134,$AV$2:$AV$201),4^8,ROW($AV$2:$AV$201)))))</f>
        <v/>
      </c>
      <c r="AZ135" s="17" t="str">
        <f t="shared" ref="AZ135:BI135" ca="1" si="291">IFERROR(OFFSET($AW$1,SUMPRODUCT(SMALL(($AV$2:$AV$201=AZ$1)*ROW($AV$2:$AV$201),ROW(130:130)+COUNTA($AV$2:$AV$201)-SUM(1*($AV$2:$AV$201=AZ$1))))-1,),"")</f>
        <v/>
      </c>
      <c r="BA135" s="17" t="str">
        <f t="shared" ca="1" si="291"/>
        <v/>
      </c>
      <c r="BB135" s="17" t="str">
        <f t="shared" ca="1" si="291"/>
        <v/>
      </c>
      <c r="BC135" s="17" t="str">
        <f t="shared" ca="1" si="291"/>
        <v/>
      </c>
      <c r="BD135" s="17" t="str">
        <f t="shared" ca="1" si="291"/>
        <v/>
      </c>
      <c r="BE135" s="17" t="str">
        <f t="shared" ca="1" si="291"/>
        <v/>
      </c>
      <c r="BF135" s="17" t="str">
        <f t="shared" ca="1" si="291"/>
        <v/>
      </c>
      <c r="BG135" s="17" t="str">
        <f t="shared" ca="1" si="291"/>
        <v/>
      </c>
      <c r="BH135" s="17" t="str">
        <f t="shared" ca="1" si="291"/>
        <v/>
      </c>
      <c r="BI135" s="17" t="str">
        <f t="shared" ca="1" si="291"/>
        <v/>
      </c>
      <c r="BJ135" s="17"/>
      <c r="BK135" s="18" t="str">
        <f t="array" ref="BK135">IFERROR(INDEX($E$1:$E$200,SMALL(IF($E$2:$E$201&lt;&gt;"",ROW($E$2:$E$201),9999),ROW($A134)),COLUMN(A:A)),"")</f>
        <v/>
      </c>
      <c r="BL135" s="18" t="str">
        <f t="array" ref="BL135">IFERROR(INDEX($AJ$1:$AJ$200,SMALL(IF($AJ$2:$AJ$201&lt;&gt;"",ROW($AJ$2:$AJ$201),9999),ROW(A134)),COLUMN(A:A)),"")</f>
        <v/>
      </c>
      <c r="BM135" s="18" t="str">
        <f t="array" ref="BM135">T(INDEX($BK:$BK,MIN(IF(COUNTIF(BM$1:BM134,$BK$2:$BK$201),4^8,ROW($BK$2:$BK$201)))))</f>
        <v/>
      </c>
      <c r="BN135" s="18" t="str">
        <f t="array" ref="BN135">T(INDEX($BL:$BL,MIN(IF(COUNTIF(BN$1:BN134,$BL$2:$BL$201),4^8,ROW($BL$2:$BL$201)))))</f>
        <v/>
      </c>
      <c r="BO135" s="18" t="str">
        <f t="array" aca="1" ref="BO135" ca="1">IF(ROW(BO134)&gt;(COUNTA($BM$2:$BN$201)-COUNTIF($BM$2:$BN$201,"")),"",INDIRECT(TEXT(RIGHT(SMALL(IF($BM$2:$BN$501&lt;&gt;"",COLUMN($BM$2:$BN$501)*10001+ROW($BM$2:$BN$501)*100,999999),ROW(BO134)),4),"!R00!C00"),))</f>
        <v/>
      </c>
      <c r="BP135" s="18" t="str">
        <f t="array" aca="1" ref="BP135" ca="1">T(INDEX($BO:$BO,MIN(IF(COUNTIF(BP$1:BP134,$BO$2:$BO$201),4^8,ROW($BO$2:$BO$201)))))</f>
        <v/>
      </c>
    </row>
    <row r="136" spans="1:68">
      <c r="A136" s="344" t="str">
        <f>IF(AND(地價差額試算!A150="",$E136&lt;&gt;""),A135,IF(AND(地價差額試算!A150&lt;&gt;"",$E136&lt;&gt;""),地價差額試算!A150,""))</f>
        <v/>
      </c>
      <c r="B136" s="344" t="str">
        <f>IF(AND(地價差額試算!B150="",$E136&lt;&gt;""),B135,IF(AND(地價差額試算!B150&lt;&gt;"",$E136&lt;&gt;""),地價差額試算!B150,""))</f>
        <v/>
      </c>
      <c r="C136" s="344" t="str">
        <f>IF(AND(地價差額試算!C150="",$E136&lt;&gt;""),C135,IF(AND(地價差額試算!C150&lt;&gt;"",$E136&lt;&gt;""),地價差額試算!C150,""))</f>
        <v/>
      </c>
      <c r="D136" s="344" t="str">
        <f>IF(地價差額試算!D150&lt;&gt;"",地價差額試算!D150,"")</f>
        <v/>
      </c>
      <c r="E136" s="344" t="str">
        <f>IF(地價差額試算!E150&lt;&gt;"",地價差額試算!E150,"")</f>
        <v/>
      </c>
      <c r="F136" s="344" t="str">
        <f>IF(地價差額試算!F150&lt;&gt;"",地價差額試算!F150,"")</f>
        <v/>
      </c>
      <c r="G136" s="344" t="str">
        <f>IF(地價差額試算!G150&lt;&gt;"",地價差額試算!G150,"")</f>
        <v/>
      </c>
      <c r="H136" s="344" t="str">
        <f t="shared" si="280"/>
        <v/>
      </c>
      <c r="I136" s="344" t="str">
        <f t="shared" si="274"/>
        <v/>
      </c>
      <c r="J136" s="344" t="str">
        <f t="shared" si="275"/>
        <v/>
      </c>
      <c r="K136" s="17"/>
      <c r="L136" s="344" t="str">
        <f t="array" ref="L136">IFERROR(INDEX($A$1:$A$200,SMALL(IF($A$2:$A$201&lt;&gt;"",ROW($A$2:$A$201),9999),ROW(L135)),COLUMN(A:A)),"")</f>
        <v/>
      </c>
      <c r="M136" s="344" t="str">
        <f t="array" ref="M136">IFERROR(INDEX($E$1:$E$200,SMALL(IF($E$2:$E$201&lt;&gt;"",ROW($E$2:$E$201),9999),ROW(M135)),COLUMN(A:A)),"")</f>
        <v/>
      </c>
      <c r="N136" s="344" t="str">
        <f t="array" ref="N136">IFERROR(INDEX($F$1:$F$200,SMALL(IF($F$2:$F$201&lt;&gt;"",ROW($F$2:$F$201),9999),ROW(N135)),COLUMN(A:A)),"")</f>
        <v/>
      </c>
      <c r="O136" s="344" t="str">
        <f t="array" ref="O136">IFERROR(INDEX($G$1:$G$200,SMALL(IF($G$2:$G$201&lt;&gt;"",ROW($G$2:$G$201),9999),ROW(O135)),COLUMN(A:A)),"")</f>
        <v/>
      </c>
      <c r="P136" s="17"/>
      <c r="Q136" s="344" t="str">
        <f t="array" ref="Q136:R136">IFERROR((INDEX(L$1:O$201,SMALL(IF(MATCH($L$2:$L$201&amp;$O$2:$O$201,$L$2:$L$201&amp;$O$2:$O$201, )=ROW($L$1:$O$200),ROW($L$2:$O$201),4^8),ROW(A135)),{1,4})&amp;""),"")</f>
        <v/>
      </c>
      <c r="R136" s="344" t="str">
        <v/>
      </c>
      <c r="S136" s="17"/>
      <c r="T136" s="17" t="str">
        <f t="array" ref="T136">T(INDEX(Q:Q,MIN(IF(COUNTIF(T$1:T135,$Q$2:$Q$201),4^8,ROW($Q$2:$Q$201)))))</f>
        <v/>
      </c>
      <c r="U136" s="17" t="str">
        <f t="shared" ref="U136:AD136" ca="1" si="292">IFERROR(OFFSET($R$1,SUMPRODUCT(SMALL(($Q$2:$Q$201=U$1)*ROW($Q$2:$Q$201),ROW(131:131)+COUNTA($Q$2:$Q$201)-SUM(1*($Q$2:$Q$201=U$1))))-1,),"")</f>
        <v/>
      </c>
      <c r="V136" s="17" t="str">
        <f t="shared" ca="1" si="292"/>
        <v/>
      </c>
      <c r="W136" s="17" t="str">
        <f t="shared" ca="1" si="292"/>
        <v/>
      </c>
      <c r="X136" s="17" t="str">
        <f t="shared" ca="1" si="292"/>
        <v/>
      </c>
      <c r="Y136" s="17" t="str">
        <f t="shared" ca="1" si="292"/>
        <v/>
      </c>
      <c r="Z136" s="17" t="str">
        <f t="shared" ca="1" si="292"/>
        <v/>
      </c>
      <c r="AA136" s="17" t="str">
        <f t="shared" ca="1" si="292"/>
        <v/>
      </c>
      <c r="AB136" s="17" t="str">
        <f t="shared" ca="1" si="292"/>
        <v/>
      </c>
      <c r="AC136" s="17" t="str">
        <f t="shared" ca="1" si="292"/>
        <v/>
      </c>
      <c r="AD136" s="17" t="str">
        <f t="shared" ca="1" si="292"/>
        <v/>
      </c>
      <c r="AE136" s="17"/>
      <c r="AF136" s="344" t="str">
        <f>IF(AND(地價差額試算!K150="",$AJ136&lt;&gt;""),AF135,IF(AND(地價差額試算!K150&lt;&gt;"",$AJ136&lt;&gt;""),地價差額試算!K150,""))</f>
        <v/>
      </c>
      <c r="AG136" s="344" t="str">
        <f>IF(AND(地價差額試算!L150="",$AJ136&lt;&gt;""),AG135,IF(AND(地價差額試算!L150&lt;&gt;"",$AJ136&lt;&gt;""),地價差額試算!L150,""))</f>
        <v/>
      </c>
      <c r="AH136" s="344" t="str">
        <f>IF(AND(地價差額試算!M150="",$AJ136&lt;&gt;""),AH135,IF(AND(地價差額試算!M150&lt;&gt;"",$AJ136&lt;&gt;""),地價差額試算!M150,""))</f>
        <v/>
      </c>
      <c r="AI136" s="344" t="str">
        <f>IF(地價差額試算!N150&lt;&gt;"",地價差額試算!N150,"")</f>
        <v/>
      </c>
      <c r="AJ136" s="344" t="str">
        <f>IF(地價差額試算!O150&lt;&gt;"",地價差額試算!O150,"")</f>
        <v/>
      </c>
      <c r="AK136" s="344" t="str">
        <f>IF(地價差額試算!P150&lt;&gt;"",地價差額試算!P150,"")</f>
        <v/>
      </c>
      <c r="AL136" s="344" t="str">
        <f>IF(地價差額試算!Q150&lt;&gt;"",地價差額試算!Q150,"")</f>
        <v/>
      </c>
      <c r="AM136" s="344" t="str">
        <f t="shared" si="282"/>
        <v/>
      </c>
      <c r="AN136" s="344" t="str">
        <f t="shared" si="277"/>
        <v/>
      </c>
      <c r="AO136" s="344" t="str">
        <f t="shared" si="278"/>
        <v/>
      </c>
      <c r="AP136" s="17"/>
      <c r="AQ136" s="344" t="str">
        <f t="array" ref="AQ136">IFERROR(INDEX($AF$1:$AF$200,SMALL(IF($AF$2:$AF$201&lt;&gt;"",ROW($AF$2:$AF$201),9999),ROW(AQ135)),COLUMN(A:A)),"")</f>
        <v/>
      </c>
      <c r="AR136" s="344" t="str">
        <f t="array" ref="AR136">IFERROR(INDEX($AJ$1:$AJ$200,SMALL(IF($AJ$2:$AJ$201&lt;&gt;"",ROW($AJ$2:$AJ$201),9999),ROW(AQ135)),COLUMN(A:A)),"")</f>
        <v/>
      </c>
      <c r="AS136" s="344" t="str">
        <f t="array" ref="AS136">IFERROR(INDEX($AK$1:$AK$200,SMALL(IF($AK$2:$AK$201&lt;&gt;"",ROW($AK$2:$AK$201),9999),ROW(AS135)),COLUMN(A:A)),"")</f>
        <v/>
      </c>
      <c r="AT136" s="344" t="str">
        <f t="array" ref="AT136">IFERROR(INDEX($AL$1:$AL$200,SMALL(IF($AL$2:$AL$201&lt;&gt;"",ROW($AL$2:$AL$201),9999),ROW(AT135)),COLUMN(A:A)),"")</f>
        <v/>
      </c>
      <c r="AU136" s="17"/>
      <c r="AV136" s="344" t="str">
        <f t="array" ref="AV136:AW136">IFERROR((INDEX(AQ$1:AT$201,SMALL(IF(MATCH($AQ$2:$AQ$201&amp;$AT$2:$AT$201,$AQ$2:$AQ$201&amp;$AT$2:$AT$201, )=ROW($AQ$1:$AT$200),ROW($AQ$2:$AT$201),4^8),ROW(AV135)),{1,4})&amp;""),"")</f>
        <v/>
      </c>
      <c r="AW136" s="344" t="str">
        <v/>
      </c>
      <c r="AX136" s="17"/>
      <c r="AY136" s="17" t="str">
        <f t="array" ref="AY136">T(INDEX(AV:AV,MIN(IF(COUNTIF(AY$1:AY135,$AV$2:$AV$201),4^8,ROW($AV$2:$AV$201)))))</f>
        <v/>
      </c>
      <c r="AZ136" s="17" t="str">
        <f t="shared" ref="AZ136:BI136" ca="1" si="293">IFERROR(OFFSET($AW$1,SUMPRODUCT(SMALL(($AV$2:$AV$201=AZ$1)*ROW($AV$2:$AV$201),ROW(131:131)+COUNTA($AV$2:$AV$201)-SUM(1*($AV$2:$AV$201=AZ$1))))-1,),"")</f>
        <v/>
      </c>
      <c r="BA136" s="17" t="str">
        <f t="shared" ca="1" si="293"/>
        <v/>
      </c>
      <c r="BB136" s="17" t="str">
        <f t="shared" ca="1" si="293"/>
        <v/>
      </c>
      <c r="BC136" s="17" t="str">
        <f t="shared" ca="1" si="293"/>
        <v/>
      </c>
      <c r="BD136" s="17" t="str">
        <f t="shared" ca="1" si="293"/>
        <v/>
      </c>
      <c r="BE136" s="17" t="str">
        <f t="shared" ca="1" si="293"/>
        <v/>
      </c>
      <c r="BF136" s="17" t="str">
        <f t="shared" ca="1" si="293"/>
        <v/>
      </c>
      <c r="BG136" s="17" t="str">
        <f t="shared" ca="1" si="293"/>
        <v/>
      </c>
      <c r="BH136" s="17" t="str">
        <f t="shared" ca="1" si="293"/>
        <v/>
      </c>
      <c r="BI136" s="17" t="str">
        <f t="shared" ca="1" si="293"/>
        <v/>
      </c>
      <c r="BJ136" s="17"/>
      <c r="BK136" s="18" t="str">
        <f t="array" ref="BK136">IFERROR(INDEX($E$1:$E$200,SMALL(IF($E$2:$E$201&lt;&gt;"",ROW($E$2:$E$201),9999),ROW($A135)),COLUMN(A:A)),"")</f>
        <v/>
      </c>
      <c r="BL136" s="18" t="str">
        <f t="array" ref="BL136">IFERROR(INDEX($AJ$1:$AJ$200,SMALL(IF($AJ$2:$AJ$201&lt;&gt;"",ROW($AJ$2:$AJ$201),9999),ROW(A135)),COLUMN(A:A)),"")</f>
        <v/>
      </c>
      <c r="BM136" s="18" t="str">
        <f t="array" ref="BM136">T(INDEX($BK:$BK,MIN(IF(COUNTIF(BM$1:BM135,$BK$2:$BK$201),4^8,ROW($BK$2:$BK$201)))))</f>
        <v/>
      </c>
      <c r="BN136" s="18" t="str">
        <f t="array" ref="BN136">T(INDEX($BL:$BL,MIN(IF(COUNTIF(BN$1:BN135,$BL$2:$BL$201),4^8,ROW($BL$2:$BL$201)))))</f>
        <v/>
      </c>
      <c r="BO136" s="18" t="str">
        <f t="array" aca="1" ref="BO136" ca="1">IF(ROW(BO135)&gt;(COUNTA($BM$2:$BN$201)-COUNTIF($BM$2:$BN$201,"")),"",INDIRECT(TEXT(RIGHT(SMALL(IF($BM$2:$BN$501&lt;&gt;"",COLUMN($BM$2:$BN$501)*10001+ROW($BM$2:$BN$501)*100,999999),ROW(BO135)),4),"!R00!C00"),))</f>
        <v/>
      </c>
      <c r="BP136" s="18" t="str">
        <f t="array" aca="1" ref="BP136" ca="1">T(INDEX($BO:$BO,MIN(IF(COUNTIF(BP$1:BP135,$BO$2:$BO$201),4^8,ROW($BO$2:$BO$201)))))</f>
        <v/>
      </c>
    </row>
    <row r="137" spans="1:68">
      <c r="A137" s="344" t="str">
        <f>IF(AND(地價差額試算!A151="",$E137&lt;&gt;""),A136,IF(AND(地價差額試算!A151&lt;&gt;"",$E137&lt;&gt;""),地價差額試算!A151,""))</f>
        <v/>
      </c>
      <c r="B137" s="344" t="str">
        <f>IF(AND(地價差額試算!B151="",$E137&lt;&gt;""),B136,IF(AND(地價差額試算!B151&lt;&gt;"",$E137&lt;&gt;""),地價差額試算!B151,""))</f>
        <v/>
      </c>
      <c r="C137" s="344" t="str">
        <f>IF(AND(地價差額試算!C151="",$E137&lt;&gt;""),C136,IF(AND(地價差額試算!C151&lt;&gt;"",$E137&lt;&gt;""),地價差額試算!C151,""))</f>
        <v/>
      </c>
      <c r="D137" s="344" t="str">
        <f>IF(地價差額試算!D151&lt;&gt;"",地價差額試算!D151,"")</f>
        <v/>
      </c>
      <c r="E137" s="344" t="str">
        <f>IF(地價差額試算!E151&lt;&gt;"",地價差額試算!E151,"")</f>
        <v/>
      </c>
      <c r="F137" s="344" t="str">
        <f>IF(地價差額試算!F151&lt;&gt;"",地價差額試算!F151,"")</f>
        <v/>
      </c>
      <c r="G137" s="344" t="str">
        <f>IF(地價差額試算!G151&lt;&gt;"",地價差額試算!G151,"")</f>
        <v/>
      </c>
      <c r="H137" s="344" t="str">
        <f t="shared" si="280"/>
        <v/>
      </c>
      <c r="I137" s="344" t="str">
        <f t="shared" si="274"/>
        <v/>
      </c>
      <c r="J137" s="344" t="str">
        <f t="shared" si="275"/>
        <v/>
      </c>
      <c r="K137" s="17"/>
      <c r="L137" s="344" t="str">
        <f t="array" ref="L137">IFERROR(INDEX($A$1:$A$200,SMALL(IF($A$2:$A$201&lt;&gt;"",ROW($A$2:$A$201),9999),ROW(L136)),COLUMN(A:A)),"")</f>
        <v/>
      </c>
      <c r="M137" s="344" t="str">
        <f t="array" ref="M137">IFERROR(INDEX($E$1:$E$200,SMALL(IF($E$2:$E$201&lt;&gt;"",ROW($E$2:$E$201),9999),ROW(M136)),COLUMN(A:A)),"")</f>
        <v/>
      </c>
      <c r="N137" s="344" t="str">
        <f t="array" ref="N137">IFERROR(INDEX($F$1:$F$200,SMALL(IF($F$2:$F$201&lt;&gt;"",ROW($F$2:$F$201),9999),ROW(N136)),COLUMN(A:A)),"")</f>
        <v/>
      </c>
      <c r="O137" s="344" t="str">
        <f t="array" ref="O137">IFERROR(INDEX($G$1:$G$200,SMALL(IF($G$2:$G$201&lt;&gt;"",ROW($G$2:$G$201),9999),ROW(O136)),COLUMN(A:A)),"")</f>
        <v/>
      </c>
      <c r="P137" s="17"/>
      <c r="Q137" s="344" t="str">
        <f t="array" ref="Q137:R137">IFERROR((INDEX(L$1:O$201,SMALL(IF(MATCH($L$2:$L$201&amp;$O$2:$O$201,$L$2:$L$201&amp;$O$2:$O$201, )=ROW($L$1:$O$200),ROW($L$2:$O$201),4^8),ROW(A136)),{1,4})&amp;""),"")</f>
        <v/>
      </c>
      <c r="R137" s="344" t="str">
        <v/>
      </c>
      <c r="S137" s="17"/>
      <c r="T137" s="17" t="str">
        <f t="array" ref="T137">T(INDEX(Q:Q,MIN(IF(COUNTIF(T$1:T136,$Q$2:$Q$201),4^8,ROW($Q$2:$Q$201)))))</f>
        <v/>
      </c>
      <c r="U137" s="17" t="str">
        <f t="shared" ref="U137:AD137" ca="1" si="294">IFERROR(OFFSET($R$1,SUMPRODUCT(SMALL(($Q$2:$Q$201=U$1)*ROW($Q$2:$Q$201),ROW(132:132)+COUNTA($Q$2:$Q$201)-SUM(1*($Q$2:$Q$201=U$1))))-1,),"")</f>
        <v/>
      </c>
      <c r="V137" s="17" t="str">
        <f t="shared" ca="1" si="294"/>
        <v/>
      </c>
      <c r="W137" s="17" t="str">
        <f t="shared" ca="1" si="294"/>
        <v/>
      </c>
      <c r="X137" s="17" t="str">
        <f t="shared" ca="1" si="294"/>
        <v/>
      </c>
      <c r="Y137" s="17" t="str">
        <f t="shared" ca="1" si="294"/>
        <v/>
      </c>
      <c r="Z137" s="17" t="str">
        <f t="shared" ca="1" si="294"/>
        <v/>
      </c>
      <c r="AA137" s="17" t="str">
        <f t="shared" ca="1" si="294"/>
        <v/>
      </c>
      <c r="AB137" s="17" t="str">
        <f t="shared" ca="1" si="294"/>
        <v/>
      </c>
      <c r="AC137" s="17" t="str">
        <f t="shared" ca="1" si="294"/>
        <v/>
      </c>
      <c r="AD137" s="17" t="str">
        <f t="shared" ca="1" si="294"/>
        <v/>
      </c>
      <c r="AE137" s="17"/>
      <c r="AF137" s="344" t="str">
        <f>IF(AND(地價差額試算!K151="",$AJ137&lt;&gt;""),AF136,IF(AND(地價差額試算!K151&lt;&gt;"",$AJ137&lt;&gt;""),地價差額試算!K151,""))</f>
        <v/>
      </c>
      <c r="AG137" s="344" t="str">
        <f>IF(AND(地價差額試算!L151="",$AJ137&lt;&gt;""),AG136,IF(AND(地價差額試算!L151&lt;&gt;"",$AJ137&lt;&gt;""),地價差額試算!L151,""))</f>
        <v/>
      </c>
      <c r="AH137" s="344" t="str">
        <f>IF(AND(地價差額試算!M151="",$AJ137&lt;&gt;""),AH136,IF(AND(地價差額試算!M151&lt;&gt;"",$AJ137&lt;&gt;""),地價差額試算!M151,""))</f>
        <v/>
      </c>
      <c r="AI137" s="344" t="str">
        <f>IF(地價差額試算!N151&lt;&gt;"",地價差額試算!N151,"")</f>
        <v/>
      </c>
      <c r="AJ137" s="344" t="str">
        <f>IF(地價差額試算!O151&lt;&gt;"",地價差額試算!O151,"")</f>
        <v/>
      </c>
      <c r="AK137" s="344" t="str">
        <f>IF(地價差額試算!P151&lt;&gt;"",地價差額試算!P151,"")</f>
        <v/>
      </c>
      <c r="AL137" s="344" t="str">
        <f>IF(地價差額試算!Q151&lt;&gt;"",地價差額試算!Q151,"")</f>
        <v/>
      </c>
      <c r="AM137" s="344" t="str">
        <f t="shared" si="282"/>
        <v/>
      </c>
      <c r="AN137" s="344" t="str">
        <f t="shared" si="277"/>
        <v/>
      </c>
      <c r="AO137" s="344" t="str">
        <f t="shared" si="278"/>
        <v/>
      </c>
      <c r="AP137" s="17"/>
      <c r="AQ137" s="344" t="str">
        <f t="array" ref="AQ137">IFERROR(INDEX($AF$1:$AF$200,SMALL(IF($AF$2:$AF$201&lt;&gt;"",ROW($AF$2:$AF$201),9999),ROW(AQ136)),COLUMN(A:A)),"")</f>
        <v/>
      </c>
      <c r="AR137" s="344" t="str">
        <f t="array" ref="AR137">IFERROR(INDEX($AJ$1:$AJ$200,SMALL(IF($AJ$2:$AJ$201&lt;&gt;"",ROW($AJ$2:$AJ$201),9999),ROW(AQ136)),COLUMN(A:A)),"")</f>
        <v/>
      </c>
      <c r="AS137" s="344" t="str">
        <f t="array" ref="AS137">IFERROR(INDEX($AK$1:$AK$200,SMALL(IF($AK$2:$AK$201&lt;&gt;"",ROW($AK$2:$AK$201),9999),ROW(AS136)),COLUMN(A:A)),"")</f>
        <v/>
      </c>
      <c r="AT137" s="344" t="str">
        <f t="array" ref="AT137">IFERROR(INDEX($AL$1:$AL$200,SMALL(IF($AL$2:$AL$201&lt;&gt;"",ROW($AL$2:$AL$201),9999),ROW(AT136)),COLUMN(A:A)),"")</f>
        <v/>
      </c>
      <c r="AU137" s="17"/>
      <c r="AV137" s="344" t="str">
        <f t="array" ref="AV137:AW137">IFERROR((INDEX(AQ$1:AT$201,SMALL(IF(MATCH($AQ$2:$AQ$201&amp;$AT$2:$AT$201,$AQ$2:$AQ$201&amp;$AT$2:$AT$201, )=ROW($AQ$1:$AT$200),ROW($AQ$2:$AT$201),4^8),ROW(AV136)),{1,4})&amp;""),"")</f>
        <v/>
      </c>
      <c r="AW137" s="344" t="str">
        <v/>
      </c>
      <c r="AX137" s="17"/>
      <c r="AY137" s="17" t="str">
        <f t="array" ref="AY137">T(INDEX(AV:AV,MIN(IF(COUNTIF(AY$1:AY136,$AV$2:$AV$201),4^8,ROW($AV$2:$AV$201)))))</f>
        <v/>
      </c>
      <c r="AZ137" s="17" t="str">
        <f t="shared" ref="AZ137:BI137" ca="1" si="295">IFERROR(OFFSET($AW$1,SUMPRODUCT(SMALL(($AV$2:$AV$201=AZ$1)*ROW($AV$2:$AV$201),ROW(132:132)+COUNTA($AV$2:$AV$201)-SUM(1*($AV$2:$AV$201=AZ$1))))-1,),"")</f>
        <v/>
      </c>
      <c r="BA137" s="17" t="str">
        <f t="shared" ca="1" si="295"/>
        <v/>
      </c>
      <c r="BB137" s="17" t="str">
        <f t="shared" ca="1" si="295"/>
        <v/>
      </c>
      <c r="BC137" s="17" t="str">
        <f t="shared" ca="1" si="295"/>
        <v/>
      </c>
      <c r="BD137" s="17" t="str">
        <f t="shared" ca="1" si="295"/>
        <v/>
      </c>
      <c r="BE137" s="17" t="str">
        <f t="shared" ca="1" si="295"/>
        <v/>
      </c>
      <c r="BF137" s="17" t="str">
        <f t="shared" ca="1" si="295"/>
        <v/>
      </c>
      <c r="BG137" s="17" t="str">
        <f t="shared" ca="1" si="295"/>
        <v/>
      </c>
      <c r="BH137" s="17" t="str">
        <f t="shared" ca="1" si="295"/>
        <v/>
      </c>
      <c r="BI137" s="17" t="str">
        <f t="shared" ca="1" si="295"/>
        <v/>
      </c>
      <c r="BJ137" s="17"/>
      <c r="BK137" s="18" t="str">
        <f t="array" ref="BK137">IFERROR(INDEX($E$1:$E$200,SMALL(IF($E$2:$E$201&lt;&gt;"",ROW($E$2:$E$201),9999),ROW($A136)),COLUMN(A:A)),"")</f>
        <v/>
      </c>
      <c r="BL137" s="18" t="str">
        <f t="array" ref="BL137">IFERROR(INDEX($AJ$1:$AJ$200,SMALL(IF($AJ$2:$AJ$201&lt;&gt;"",ROW($AJ$2:$AJ$201),9999),ROW(A136)),COLUMN(A:A)),"")</f>
        <v/>
      </c>
      <c r="BM137" s="18" t="str">
        <f t="array" ref="BM137">T(INDEX($BK:$BK,MIN(IF(COUNTIF(BM$1:BM136,$BK$2:$BK$201),4^8,ROW($BK$2:$BK$201)))))</f>
        <v/>
      </c>
      <c r="BN137" s="18" t="str">
        <f t="array" ref="BN137">T(INDEX($BL:$BL,MIN(IF(COUNTIF(BN$1:BN136,$BL$2:$BL$201),4^8,ROW($BL$2:$BL$201)))))</f>
        <v/>
      </c>
      <c r="BO137" s="18" t="str">
        <f t="array" aca="1" ref="BO137" ca="1">IF(ROW(BO136)&gt;(COUNTA($BM$2:$BN$201)-COUNTIF($BM$2:$BN$201,"")),"",INDIRECT(TEXT(RIGHT(SMALL(IF($BM$2:$BN$501&lt;&gt;"",COLUMN($BM$2:$BN$501)*10001+ROW($BM$2:$BN$501)*100,999999),ROW(BO136)),4),"!R00!C00"),))</f>
        <v/>
      </c>
      <c r="BP137" s="18" t="str">
        <f t="array" aca="1" ref="BP137" ca="1">T(INDEX($BO:$BO,MIN(IF(COUNTIF(BP$1:BP136,$BO$2:$BO$201),4^8,ROW($BO$2:$BO$201)))))</f>
        <v/>
      </c>
    </row>
    <row r="138" spans="1:68">
      <c r="A138" s="344" t="str">
        <f>IF(AND(地價差額試算!A152="",$E138&lt;&gt;""),A137,IF(AND(地價差額試算!A152&lt;&gt;"",$E138&lt;&gt;""),地價差額試算!A152,""))</f>
        <v/>
      </c>
      <c r="B138" s="344" t="str">
        <f>IF(AND(地價差額試算!B152="",$E138&lt;&gt;""),B137,IF(AND(地價差額試算!B152&lt;&gt;"",$E138&lt;&gt;""),地價差額試算!B152,""))</f>
        <v/>
      </c>
      <c r="C138" s="344" t="str">
        <f>IF(AND(地價差額試算!C152="",$E138&lt;&gt;""),C137,IF(AND(地價差額試算!C152&lt;&gt;"",$E138&lt;&gt;""),地價差額試算!C152,""))</f>
        <v/>
      </c>
      <c r="D138" s="344" t="str">
        <f>IF(地價差額試算!D152&lt;&gt;"",地價差額試算!D152,"")</f>
        <v/>
      </c>
      <c r="E138" s="344" t="str">
        <f>IF(地價差額試算!E152&lt;&gt;"",地價差額試算!E152,"")</f>
        <v/>
      </c>
      <c r="F138" s="344" t="str">
        <f>IF(地價差額試算!F152&lt;&gt;"",地價差額試算!F152,"")</f>
        <v/>
      </c>
      <c r="G138" s="344" t="str">
        <f>IF(地價差額試算!G152&lt;&gt;"",地價差額試算!G152,"")</f>
        <v/>
      </c>
      <c r="H138" s="344" t="str">
        <f t="shared" si="280"/>
        <v/>
      </c>
      <c r="I138" s="344" t="str">
        <f t="shared" si="274"/>
        <v/>
      </c>
      <c r="J138" s="344" t="str">
        <f t="shared" si="275"/>
        <v/>
      </c>
      <c r="K138" s="17"/>
      <c r="L138" s="344" t="str">
        <f t="array" ref="L138">IFERROR(INDEX($A$1:$A$200,SMALL(IF($A$2:$A$201&lt;&gt;"",ROW($A$2:$A$201),9999),ROW(L137)),COLUMN(A:A)),"")</f>
        <v/>
      </c>
      <c r="M138" s="344" t="str">
        <f t="array" ref="M138">IFERROR(INDEX($E$1:$E$200,SMALL(IF($E$2:$E$201&lt;&gt;"",ROW($E$2:$E$201),9999),ROW(M137)),COLUMN(A:A)),"")</f>
        <v/>
      </c>
      <c r="N138" s="344" t="str">
        <f t="array" ref="N138">IFERROR(INDEX($F$1:$F$200,SMALL(IF($F$2:$F$201&lt;&gt;"",ROW($F$2:$F$201),9999),ROW(N137)),COLUMN(A:A)),"")</f>
        <v/>
      </c>
      <c r="O138" s="344" t="str">
        <f t="array" ref="O138">IFERROR(INDEX($G$1:$G$200,SMALL(IF($G$2:$G$201&lt;&gt;"",ROW($G$2:$G$201),9999),ROW(O137)),COLUMN(A:A)),"")</f>
        <v/>
      </c>
      <c r="P138" s="17"/>
      <c r="Q138" s="344" t="str">
        <f t="array" ref="Q138:R138">IFERROR((INDEX(L$1:O$201,SMALL(IF(MATCH($L$2:$L$201&amp;$O$2:$O$201,$L$2:$L$201&amp;$O$2:$O$201, )=ROW($L$1:$O$200),ROW($L$2:$O$201),4^8),ROW(A137)),{1,4})&amp;""),"")</f>
        <v/>
      </c>
      <c r="R138" s="344" t="str">
        <v/>
      </c>
      <c r="S138" s="17"/>
      <c r="T138" s="17" t="str">
        <f t="array" ref="T138">T(INDEX(Q:Q,MIN(IF(COUNTIF(T$1:T137,$Q$2:$Q$201),4^8,ROW($Q$2:$Q$201)))))</f>
        <v/>
      </c>
      <c r="U138" s="17" t="str">
        <f t="shared" ref="U138:AD138" ca="1" si="296">IFERROR(OFFSET($R$1,SUMPRODUCT(SMALL(($Q$2:$Q$201=U$1)*ROW($Q$2:$Q$201),ROW(133:133)+COUNTA($Q$2:$Q$201)-SUM(1*($Q$2:$Q$201=U$1))))-1,),"")</f>
        <v/>
      </c>
      <c r="V138" s="17" t="str">
        <f t="shared" ca="1" si="296"/>
        <v/>
      </c>
      <c r="W138" s="17" t="str">
        <f t="shared" ca="1" si="296"/>
        <v/>
      </c>
      <c r="X138" s="17" t="str">
        <f t="shared" ca="1" si="296"/>
        <v/>
      </c>
      <c r="Y138" s="17" t="str">
        <f t="shared" ca="1" si="296"/>
        <v/>
      </c>
      <c r="Z138" s="17" t="str">
        <f t="shared" ca="1" si="296"/>
        <v/>
      </c>
      <c r="AA138" s="17" t="str">
        <f t="shared" ca="1" si="296"/>
        <v/>
      </c>
      <c r="AB138" s="17" t="str">
        <f t="shared" ca="1" si="296"/>
        <v/>
      </c>
      <c r="AC138" s="17" t="str">
        <f t="shared" ca="1" si="296"/>
        <v/>
      </c>
      <c r="AD138" s="17" t="str">
        <f t="shared" ca="1" si="296"/>
        <v/>
      </c>
      <c r="AE138" s="17"/>
      <c r="AF138" s="344" t="str">
        <f>IF(AND(地價差額試算!K152="",$AJ138&lt;&gt;""),AF137,IF(AND(地價差額試算!K152&lt;&gt;"",$AJ138&lt;&gt;""),地價差額試算!K152,""))</f>
        <v/>
      </c>
      <c r="AG138" s="344" t="str">
        <f>IF(AND(地價差額試算!L152="",$AJ138&lt;&gt;""),AG137,IF(AND(地價差額試算!L152&lt;&gt;"",$AJ138&lt;&gt;""),地價差額試算!L152,""))</f>
        <v/>
      </c>
      <c r="AH138" s="344" t="str">
        <f>IF(AND(地價差額試算!M152="",$AJ138&lt;&gt;""),AH137,IF(AND(地價差額試算!M152&lt;&gt;"",$AJ138&lt;&gt;""),地價差額試算!M152,""))</f>
        <v/>
      </c>
      <c r="AI138" s="344" t="str">
        <f>IF(地價差額試算!N152&lt;&gt;"",地價差額試算!N152,"")</f>
        <v/>
      </c>
      <c r="AJ138" s="344" t="str">
        <f>IF(地價差額試算!O152&lt;&gt;"",地價差額試算!O152,"")</f>
        <v/>
      </c>
      <c r="AK138" s="344" t="str">
        <f>IF(地價差額試算!P152&lt;&gt;"",地價差額試算!P152,"")</f>
        <v/>
      </c>
      <c r="AL138" s="344" t="str">
        <f>IF(地價差額試算!Q152&lt;&gt;"",地價差額試算!Q152,"")</f>
        <v/>
      </c>
      <c r="AM138" s="344" t="str">
        <f t="shared" si="282"/>
        <v/>
      </c>
      <c r="AN138" s="344" t="str">
        <f t="shared" si="277"/>
        <v/>
      </c>
      <c r="AO138" s="344" t="str">
        <f t="shared" si="278"/>
        <v/>
      </c>
      <c r="AP138" s="17"/>
      <c r="AQ138" s="344" t="str">
        <f t="array" ref="AQ138">IFERROR(INDEX($AF$1:$AF$200,SMALL(IF($AF$2:$AF$201&lt;&gt;"",ROW($AF$2:$AF$201),9999),ROW(AQ137)),COLUMN(A:A)),"")</f>
        <v/>
      </c>
      <c r="AR138" s="344" t="str">
        <f t="array" ref="AR138">IFERROR(INDEX($AJ$1:$AJ$200,SMALL(IF($AJ$2:$AJ$201&lt;&gt;"",ROW($AJ$2:$AJ$201),9999),ROW(AQ137)),COLUMN(A:A)),"")</f>
        <v/>
      </c>
      <c r="AS138" s="344" t="str">
        <f t="array" ref="AS138">IFERROR(INDEX($AK$1:$AK$200,SMALL(IF($AK$2:$AK$201&lt;&gt;"",ROW($AK$2:$AK$201),9999),ROW(AS137)),COLUMN(A:A)),"")</f>
        <v/>
      </c>
      <c r="AT138" s="344" t="str">
        <f t="array" ref="AT138">IFERROR(INDEX($AL$1:$AL$200,SMALL(IF($AL$2:$AL$201&lt;&gt;"",ROW($AL$2:$AL$201),9999),ROW(AT137)),COLUMN(A:A)),"")</f>
        <v/>
      </c>
      <c r="AU138" s="17"/>
      <c r="AV138" s="344" t="str">
        <f t="array" ref="AV138:AW138">IFERROR((INDEX(AQ$1:AT$201,SMALL(IF(MATCH($AQ$2:$AQ$201&amp;$AT$2:$AT$201,$AQ$2:$AQ$201&amp;$AT$2:$AT$201, )=ROW($AQ$1:$AT$200),ROW($AQ$2:$AT$201),4^8),ROW(AV137)),{1,4})&amp;""),"")</f>
        <v/>
      </c>
      <c r="AW138" s="344" t="str">
        <v/>
      </c>
      <c r="AX138" s="17"/>
      <c r="AY138" s="17" t="str">
        <f t="array" ref="AY138">T(INDEX(AV:AV,MIN(IF(COUNTIF(AY$1:AY137,$AV$2:$AV$201),4^8,ROW($AV$2:$AV$201)))))</f>
        <v/>
      </c>
      <c r="AZ138" s="17" t="str">
        <f t="shared" ref="AZ138:BI138" ca="1" si="297">IFERROR(OFFSET($AW$1,SUMPRODUCT(SMALL(($AV$2:$AV$201=AZ$1)*ROW($AV$2:$AV$201),ROW(133:133)+COUNTA($AV$2:$AV$201)-SUM(1*($AV$2:$AV$201=AZ$1))))-1,),"")</f>
        <v/>
      </c>
      <c r="BA138" s="17" t="str">
        <f t="shared" ca="1" si="297"/>
        <v/>
      </c>
      <c r="BB138" s="17" t="str">
        <f t="shared" ca="1" si="297"/>
        <v/>
      </c>
      <c r="BC138" s="17" t="str">
        <f t="shared" ca="1" si="297"/>
        <v/>
      </c>
      <c r="BD138" s="17" t="str">
        <f t="shared" ca="1" si="297"/>
        <v/>
      </c>
      <c r="BE138" s="17" t="str">
        <f t="shared" ca="1" si="297"/>
        <v/>
      </c>
      <c r="BF138" s="17" t="str">
        <f t="shared" ca="1" si="297"/>
        <v/>
      </c>
      <c r="BG138" s="17" t="str">
        <f t="shared" ca="1" si="297"/>
        <v/>
      </c>
      <c r="BH138" s="17" t="str">
        <f t="shared" ca="1" si="297"/>
        <v/>
      </c>
      <c r="BI138" s="17" t="str">
        <f t="shared" ca="1" si="297"/>
        <v/>
      </c>
      <c r="BJ138" s="17"/>
      <c r="BK138" s="18" t="str">
        <f t="array" ref="BK138">IFERROR(INDEX($E$1:$E$200,SMALL(IF($E$2:$E$201&lt;&gt;"",ROW($E$2:$E$201),9999),ROW($A137)),COLUMN(A:A)),"")</f>
        <v/>
      </c>
      <c r="BL138" s="18" t="str">
        <f t="array" ref="BL138">IFERROR(INDEX($AJ$1:$AJ$200,SMALL(IF($AJ$2:$AJ$201&lt;&gt;"",ROW($AJ$2:$AJ$201),9999),ROW(A137)),COLUMN(A:A)),"")</f>
        <v/>
      </c>
      <c r="BM138" s="18" t="str">
        <f t="array" ref="BM138">T(INDEX($BK:$BK,MIN(IF(COUNTIF(BM$1:BM137,$BK$2:$BK$201),4^8,ROW($BK$2:$BK$201)))))</f>
        <v/>
      </c>
      <c r="BN138" s="18" t="str">
        <f t="array" ref="BN138">T(INDEX($BL:$BL,MIN(IF(COUNTIF(BN$1:BN137,$BL$2:$BL$201),4^8,ROW($BL$2:$BL$201)))))</f>
        <v/>
      </c>
      <c r="BO138" s="18" t="str">
        <f t="array" aca="1" ref="BO138" ca="1">IF(ROW(BO137)&gt;(COUNTA($BM$2:$BN$201)-COUNTIF($BM$2:$BN$201,"")),"",INDIRECT(TEXT(RIGHT(SMALL(IF($BM$2:$BN$501&lt;&gt;"",COLUMN($BM$2:$BN$501)*10001+ROW($BM$2:$BN$501)*100,999999),ROW(BO137)),4),"!R00!C00"),))</f>
        <v/>
      </c>
      <c r="BP138" s="18" t="str">
        <f t="array" aca="1" ref="BP138" ca="1">T(INDEX($BO:$BO,MIN(IF(COUNTIF(BP$1:BP137,$BO$2:$BO$201),4^8,ROW($BO$2:$BO$201)))))</f>
        <v/>
      </c>
    </row>
    <row r="139" spans="1:68">
      <c r="A139" s="344" t="str">
        <f>IF(AND(地價差額試算!A153="",$E139&lt;&gt;""),A138,IF(AND(地價差額試算!A153&lt;&gt;"",$E139&lt;&gt;""),地價差額試算!A153,""))</f>
        <v/>
      </c>
      <c r="B139" s="344" t="str">
        <f>IF(AND(地價差額試算!B153="",$E139&lt;&gt;""),B138,IF(AND(地價差額試算!B153&lt;&gt;"",$E139&lt;&gt;""),地價差額試算!B153,""))</f>
        <v/>
      </c>
      <c r="C139" s="344" t="str">
        <f>IF(AND(地價差額試算!C153="",$E139&lt;&gt;""),C138,IF(AND(地價差額試算!C153&lt;&gt;"",$E139&lt;&gt;""),地價差額試算!C153,""))</f>
        <v/>
      </c>
      <c r="D139" s="344" t="str">
        <f>IF(地價差額試算!D153&lt;&gt;"",地價差額試算!D153,"")</f>
        <v/>
      </c>
      <c r="E139" s="344" t="str">
        <f>IF(地價差額試算!E153&lt;&gt;"",地價差額試算!E153,"")</f>
        <v/>
      </c>
      <c r="F139" s="344" t="str">
        <f>IF(地價差額試算!F153&lt;&gt;"",地價差額試算!F153,"")</f>
        <v/>
      </c>
      <c r="G139" s="344" t="str">
        <f>IF(地價差額試算!G153&lt;&gt;"",地價差額試算!G153,"")</f>
        <v/>
      </c>
      <c r="H139" s="344" t="str">
        <f t="shared" si="280"/>
        <v/>
      </c>
      <c r="I139" s="344" t="str">
        <f t="shared" si="274"/>
        <v/>
      </c>
      <c r="J139" s="344" t="str">
        <f t="shared" si="275"/>
        <v/>
      </c>
      <c r="K139" s="17"/>
      <c r="L139" s="344" t="str">
        <f t="array" ref="L139">IFERROR(INDEX($A$1:$A$200,SMALL(IF($A$2:$A$201&lt;&gt;"",ROW($A$2:$A$201),9999),ROW(L138)),COLUMN(A:A)),"")</f>
        <v/>
      </c>
      <c r="M139" s="344" t="str">
        <f t="array" ref="M139">IFERROR(INDEX($E$1:$E$200,SMALL(IF($E$2:$E$201&lt;&gt;"",ROW($E$2:$E$201),9999),ROW(M138)),COLUMN(A:A)),"")</f>
        <v/>
      </c>
      <c r="N139" s="344" t="str">
        <f t="array" ref="N139">IFERROR(INDEX($F$1:$F$200,SMALL(IF($F$2:$F$201&lt;&gt;"",ROW($F$2:$F$201),9999),ROW(N138)),COLUMN(A:A)),"")</f>
        <v/>
      </c>
      <c r="O139" s="344" t="str">
        <f t="array" ref="O139">IFERROR(INDEX($G$1:$G$200,SMALL(IF($G$2:$G$201&lt;&gt;"",ROW($G$2:$G$201),9999),ROW(O138)),COLUMN(A:A)),"")</f>
        <v/>
      </c>
      <c r="P139" s="17"/>
      <c r="Q139" s="344" t="str">
        <f t="array" ref="Q139:R139">IFERROR((INDEX(L$1:O$201,SMALL(IF(MATCH($L$2:$L$201&amp;$O$2:$O$201,$L$2:$L$201&amp;$O$2:$O$201, )=ROW($L$1:$O$200),ROW($L$2:$O$201),4^8),ROW(A138)),{1,4})&amp;""),"")</f>
        <v/>
      </c>
      <c r="R139" s="344" t="str">
        <v/>
      </c>
      <c r="S139" s="17"/>
      <c r="T139" s="17" t="str">
        <f t="array" ref="T139">T(INDEX(Q:Q,MIN(IF(COUNTIF(T$1:T138,$Q$2:$Q$201),4^8,ROW($Q$2:$Q$201)))))</f>
        <v/>
      </c>
      <c r="U139" s="17" t="str">
        <f t="shared" ref="U139:AD139" ca="1" si="298">IFERROR(OFFSET($R$1,SUMPRODUCT(SMALL(($Q$2:$Q$201=U$1)*ROW($Q$2:$Q$201),ROW(134:134)+COUNTA($Q$2:$Q$201)-SUM(1*($Q$2:$Q$201=U$1))))-1,),"")</f>
        <v/>
      </c>
      <c r="V139" s="17" t="str">
        <f t="shared" ca="1" si="298"/>
        <v/>
      </c>
      <c r="W139" s="17" t="str">
        <f t="shared" ca="1" si="298"/>
        <v/>
      </c>
      <c r="X139" s="17" t="str">
        <f t="shared" ca="1" si="298"/>
        <v/>
      </c>
      <c r="Y139" s="17" t="str">
        <f t="shared" ca="1" si="298"/>
        <v/>
      </c>
      <c r="Z139" s="17" t="str">
        <f t="shared" ca="1" si="298"/>
        <v/>
      </c>
      <c r="AA139" s="17" t="str">
        <f t="shared" ca="1" si="298"/>
        <v/>
      </c>
      <c r="AB139" s="17" t="str">
        <f t="shared" ca="1" si="298"/>
        <v/>
      </c>
      <c r="AC139" s="17" t="str">
        <f t="shared" ca="1" si="298"/>
        <v/>
      </c>
      <c r="AD139" s="17" t="str">
        <f t="shared" ca="1" si="298"/>
        <v/>
      </c>
      <c r="AE139" s="17"/>
      <c r="AF139" s="344" t="str">
        <f>IF(AND(地價差額試算!K153="",$AJ139&lt;&gt;""),AF138,IF(AND(地價差額試算!K153&lt;&gt;"",$AJ139&lt;&gt;""),地價差額試算!K153,""))</f>
        <v/>
      </c>
      <c r="AG139" s="344" t="str">
        <f>IF(AND(地價差額試算!L153="",$AJ139&lt;&gt;""),AG138,IF(AND(地價差額試算!L153&lt;&gt;"",$AJ139&lt;&gt;""),地價差額試算!L153,""))</f>
        <v/>
      </c>
      <c r="AH139" s="344" t="str">
        <f>IF(AND(地價差額試算!M153="",$AJ139&lt;&gt;""),AH138,IF(AND(地價差額試算!M153&lt;&gt;"",$AJ139&lt;&gt;""),地價差額試算!M153,""))</f>
        <v/>
      </c>
      <c r="AI139" s="344" t="str">
        <f>IF(地價差額試算!N153&lt;&gt;"",地價差額試算!N153,"")</f>
        <v/>
      </c>
      <c r="AJ139" s="344" t="str">
        <f>IF(地價差額試算!O153&lt;&gt;"",地價差額試算!O153,"")</f>
        <v/>
      </c>
      <c r="AK139" s="344" t="str">
        <f>IF(地價差額試算!P153&lt;&gt;"",地價差額試算!P153,"")</f>
        <v/>
      </c>
      <c r="AL139" s="344" t="str">
        <f>IF(地價差額試算!Q153&lt;&gt;"",地價差額試算!Q153,"")</f>
        <v/>
      </c>
      <c r="AM139" s="344" t="str">
        <f t="shared" si="282"/>
        <v/>
      </c>
      <c r="AN139" s="344" t="str">
        <f t="shared" si="277"/>
        <v/>
      </c>
      <c r="AO139" s="344" t="str">
        <f t="shared" si="278"/>
        <v/>
      </c>
      <c r="AP139" s="17"/>
      <c r="AQ139" s="344" t="str">
        <f t="array" ref="AQ139">IFERROR(INDEX($AF$1:$AF$200,SMALL(IF($AF$2:$AF$201&lt;&gt;"",ROW($AF$2:$AF$201),9999),ROW(AQ138)),COLUMN(A:A)),"")</f>
        <v/>
      </c>
      <c r="AR139" s="344" t="str">
        <f t="array" ref="AR139">IFERROR(INDEX($AJ$1:$AJ$200,SMALL(IF($AJ$2:$AJ$201&lt;&gt;"",ROW($AJ$2:$AJ$201),9999),ROW(AQ138)),COLUMN(A:A)),"")</f>
        <v/>
      </c>
      <c r="AS139" s="344" t="str">
        <f t="array" ref="AS139">IFERROR(INDEX($AK$1:$AK$200,SMALL(IF($AK$2:$AK$201&lt;&gt;"",ROW($AK$2:$AK$201),9999),ROW(AS138)),COLUMN(A:A)),"")</f>
        <v/>
      </c>
      <c r="AT139" s="344" t="str">
        <f t="array" ref="AT139">IFERROR(INDEX($AL$1:$AL$200,SMALL(IF($AL$2:$AL$201&lt;&gt;"",ROW($AL$2:$AL$201),9999),ROW(AT138)),COLUMN(A:A)),"")</f>
        <v/>
      </c>
      <c r="AU139" s="17"/>
      <c r="AV139" s="344" t="str">
        <f t="array" ref="AV139:AW139">IFERROR((INDEX(AQ$1:AT$201,SMALL(IF(MATCH($AQ$2:$AQ$201&amp;$AT$2:$AT$201,$AQ$2:$AQ$201&amp;$AT$2:$AT$201, )=ROW($AQ$1:$AT$200),ROW($AQ$2:$AT$201),4^8),ROW(AV138)),{1,4})&amp;""),"")</f>
        <v/>
      </c>
      <c r="AW139" s="344" t="str">
        <v/>
      </c>
      <c r="AX139" s="17"/>
      <c r="AY139" s="17" t="str">
        <f t="array" ref="AY139">T(INDEX(AV:AV,MIN(IF(COUNTIF(AY$1:AY138,$AV$2:$AV$201),4^8,ROW($AV$2:$AV$201)))))</f>
        <v/>
      </c>
      <c r="AZ139" s="17" t="str">
        <f t="shared" ref="AZ139:BI139" ca="1" si="299">IFERROR(OFFSET($AW$1,SUMPRODUCT(SMALL(($AV$2:$AV$201=AZ$1)*ROW($AV$2:$AV$201),ROW(134:134)+COUNTA($AV$2:$AV$201)-SUM(1*($AV$2:$AV$201=AZ$1))))-1,),"")</f>
        <v/>
      </c>
      <c r="BA139" s="17" t="str">
        <f t="shared" ca="1" si="299"/>
        <v/>
      </c>
      <c r="BB139" s="17" t="str">
        <f t="shared" ca="1" si="299"/>
        <v/>
      </c>
      <c r="BC139" s="17" t="str">
        <f t="shared" ca="1" si="299"/>
        <v/>
      </c>
      <c r="BD139" s="17" t="str">
        <f t="shared" ca="1" si="299"/>
        <v/>
      </c>
      <c r="BE139" s="17" t="str">
        <f t="shared" ca="1" si="299"/>
        <v/>
      </c>
      <c r="BF139" s="17" t="str">
        <f t="shared" ca="1" si="299"/>
        <v/>
      </c>
      <c r="BG139" s="17" t="str">
        <f t="shared" ca="1" si="299"/>
        <v/>
      </c>
      <c r="BH139" s="17" t="str">
        <f t="shared" ca="1" si="299"/>
        <v/>
      </c>
      <c r="BI139" s="17" t="str">
        <f t="shared" ca="1" si="299"/>
        <v/>
      </c>
      <c r="BJ139" s="17"/>
      <c r="BK139" s="18" t="str">
        <f t="array" ref="BK139">IFERROR(INDEX($E$1:$E$200,SMALL(IF($E$2:$E$201&lt;&gt;"",ROW($E$2:$E$201),9999),ROW($A138)),COLUMN(A:A)),"")</f>
        <v/>
      </c>
      <c r="BL139" s="18" t="str">
        <f t="array" ref="BL139">IFERROR(INDEX($AJ$1:$AJ$200,SMALL(IF($AJ$2:$AJ$201&lt;&gt;"",ROW($AJ$2:$AJ$201),9999),ROW(A138)),COLUMN(A:A)),"")</f>
        <v/>
      </c>
      <c r="BM139" s="18" t="str">
        <f t="array" ref="BM139">T(INDEX($BK:$BK,MIN(IF(COUNTIF(BM$1:BM138,$BK$2:$BK$201),4^8,ROW($BK$2:$BK$201)))))</f>
        <v/>
      </c>
      <c r="BN139" s="18" t="str">
        <f t="array" ref="BN139">T(INDEX($BL:$BL,MIN(IF(COUNTIF(BN$1:BN138,$BL$2:$BL$201),4^8,ROW($BL$2:$BL$201)))))</f>
        <v/>
      </c>
      <c r="BO139" s="18" t="str">
        <f t="array" aca="1" ref="BO139" ca="1">IF(ROW(BO138)&gt;(COUNTA($BM$2:$BN$201)-COUNTIF($BM$2:$BN$201,"")),"",INDIRECT(TEXT(RIGHT(SMALL(IF($BM$2:$BN$501&lt;&gt;"",COLUMN($BM$2:$BN$501)*10001+ROW($BM$2:$BN$501)*100,999999),ROW(BO138)),4),"!R00!C00"),))</f>
        <v/>
      </c>
      <c r="BP139" s="18" t="str">
        <f t="array" aca="1" ref="BP139" ca="1">T(INDEX($BO:$BO,MIN(IF(COUNTIF(BP$1:BP138,$BO$2:$BO$201),4^8,ROW($BO$2:$BO$201)))))</f>
        <v/>
      </c>
    </row>
    <row r="140" spans="1:68">
      <c r="A140" s="344" t="str">
        <f>IF(AND(地價差額試算!A154="",$E140&lt;&gt;""),A139,IF(AND(地價差額試算!A154&lt;&gt;"",$E140&lt;&gt;""),地價差額試算!A154,""))</f>
        <v/>
      </c>
      <c r="B140" s="344" t="str">
        <f>IF(AND(地價差額試算!B154="",$E140&lt;&gt;""),B139,IF(AND(地價差額試算!B154&lt;&gt;"",$E140&lt;&gt;""),地價差額試算!B154,""))</f>
        <v/>
      </c>
      <c r="C140" s="344" t="str">
        <f>IF(AND(地價差額試算!C154="",$E140&lt;&gt;""),C139,IF(AND(地價差額試算!C154&lt;&gt;"",$E140&lt;&gt;""),地價差額試算!C154,""))</f>
        <v/>
      </c>
      <c r="D140" s="344" t="str">
        <f>IF(地價差額試算!D154&lt;&gt;"",地價差額試算!D154,"")</f>
        <v/>
      </c>
      <c r="E140" s="344" t="str">
        <f>IF(地價差額試算!E154&lt;&gt;"",地價差額試算!E154,"")</f>
        <v/>
      </c>
      <c r="F140" s="344" t="str">
        <f>IF(地價差額試算!F154&lt;&gt;"",地價差額試算!F154,"")</f>
        <v/>
      </c>
      <c r="G140" s="344" t="str">
        <f>IF(地價差額試算!G154&lt;&gt;"",地價差額試算!G154,"")</f>
        <v/>
      </c>
      <c r="H140" s="344" t="str">
        <f t="shared" si="280"/>
        <v/>
      </c>
      <c r="I140" s="344" t="str">
        <f t="shared" si="274"/>
        <v/>
      </c>
      <c r="J140" s="344" t="str">
        <f t="shared" si="275"/>
        <v/>
      </c>
      <c r="K140" s="17"/>
      <c r="L140" s="344" t="str">
        <f t="array" ref="L140">IFERROR(INDEX($A$1:$A$200,SMALL(IF($A$2:$A$201&lt;&gt;"",ROW($A$2:$A$201),9999),ROW(L139)),COLUMN(A:A)),"")</f>
        <v/>
      </c>
      <c r="M140" s="344" t="str">
        <f t="array" ref="M140">IFERROR(INDEX($E$1:$E$200,SMALL(IF($E$2:$E$201&lt;&gt;"",ROW($E$2:$E$201),9999),ROW(M139)),COLUMN(A:A)),"")</f>
        <v/>
      </c>
      <c r="N140" s="344" t="str">
        <f t="array" ref="N140">IFERROR(INDEX($F$1:$F$200,SMALL(IF($F$2:$F$201&lt;&gt;"",ROW($F$2:$F$201),9999),ROW(N139)),COLUMN(A:A)),"")</f>
        <v/>
      </c>
      <c r="O140" s="344" t="str">
        <f t="array" ref="O140">IFERROR(INDEX($G$1:$G$200,SMALL(IF($G$2:$G$201&lt;&gt;"",ROW($G$2:$G$201),9999),ROW(O139)),COLUMN(A:A)),"")</f>
        <v/>
      </c>
      <c r="P140" s="17"/>
      <c r="Q140" s="344" t="str">
        <f t="array" ref="Q140:R140">IFERROR((INDEX(L$1:O$201,SMALL(IF(MATCH($L$2:$L$201&amp;$O$2:$O$201,$L$2:$L$201&amp;$O$2:$O$201, )=ROW($L$1:$O$200),ROW($L$2:$O$201),4^8),ROW(A139)),{1,4})&amp;""),"")</f>
        <v/>
      </c>
      <c r="R140" s="344" t="str">
        <v/>
      </c>
      <c r="S140" s="17"/>
      <c r="T140" s="17" t="str">
        <f t="array" ref="T140">T(INDEX(Q:Q,MIN(IF(COUNTIF(T$1:T139,$Q$2:$Q$201),4^8,ROW($Q$2:$Q$201)))))</f>
        <v/>
      </c>
      <c r="U140" s="17" t="str">
        <f t="shared" ref="U140:AD140" ca="1" si="300">IFERROR(OFFSET($R$1,SUMPRODUCT(SMALL(($Q$2:$Q$201=U$1)*ROW($Q$2:$Q$201),ROW(135:135)+COUNTA($Q$2:$Q$201)-SUM(1*($Q$2:$Q$201=U$1))))-1,),"")</f>
        <v/>
      </c>
      <c r="V140" s="17" t="str">
        <f t="shared" ca="1" si="300"/>
        <v/>
      </c>
      <c r="W140" s="17" t="str">
        <f t="shared" ca="1" si="300"/>
        <v/>
      </c>
      <c r="X140" s="17" t="str">
        <f t="shared" ca="1" si="300"/>
        <v/>
      </c>
      <c r="Y140" s="17" t="str">
        <f t="shared" ca="1" si="300"/>
        <v/>
      </c>
      <c r="Z140" s="17" t="str">
        <f t="shared" ca="1" si="300"/>
        <v/>
      </c>
      <c r="AA140" s="17" t="str">
        <f t="shared" ca="1" si="300"/>
        <v/>
      </c>
      <c r="AB140" s="17" t="str">
        <f t="shared" ca="1" si="300"/>
        <v/>
      </c>
      <c r="AC140" s="17" t="str">
        <f t="shared" ca="1" si="300"/>
        <v/>
      </c>
      <c r="AD140" s="17" t="str">
        <f t="shared" ca="1" si="300"/>
        <v/>
      </c>
      <c r="AE140" s="17"/>
      <c r="AF140" s="344" t="str">
        <f>IF(AND(地價差額試算!K154="",$AJ140&lt;&gt;""),AF139,IF(AND(地價差額試算!K154&lt;&gt;"",$AJ140&lt;&gt;""),地價差額試算!K154,""))</f>
        <v/>
      </c>
      <c r="AG140" s="344" t="str">
        <f>IF(AND(地價差額試算!L154="",$AJ140&lt;&gt;""),AG139,IF(AND(地價差額試算!L154&lt;&gt;"",$AJ140&lt;&gt;""),地價差額試算!L154,""))</f>
        <v/>
      </c>
      <c r="AH140" s="344" t="str">
        <f>IF(AND(地價差額試算!M154="",$AJ140&lt;&gt;""),AH139,IF(AND(地價差額試算!M154&lt;&gt;"",$AJ140&lt;&gt;""),地價差額試算!M154,""))</f>
        <v/>
      </c>
      <c r="AI140" s="344" t="str">
        <f>IF(地價差額試算!N154&lt;&gt;"",地價差額試算!N154,"")</f>
        <v/>
      </c>
      <c r="AJ140" s="344" t="str">
        <f>IF(地價差額試算!O154&lt;&gt;"",地價差額試算!O154,"")</f>
        <v/>
      </c>
      <c r="AK140" s="344" t="str">
        <f>IF(地價差額試算!P154&lt;&gt;"",地價差額試算!P154,"")</f>
        <v/>
      </c>
      <c r="AL140" s="344" t="str">
        <f>IF(地價差額試算!Q154&lt;&gt;"",地價差額試算!Q154,"")</f>
        <v/>
      </c>
      <c r="AM140" s="344" t="str">
        <f t="shared" si="282"/>
        <v/>
      </c>
      <c r="AN140" s="344" t="str">
        <f t="shared" si="277"/>
        <v/>
      </c>
      <c r="AO140" s="344" t="str">
        <f t="shared" si="278"/>
        <v/>
      </c>
      <c r="AP140" s="17"/>
      <c r="AQ140" s="344" t="str">
        <f t="array" ref="AQ140">IFERROR(INDEX($AF$1:$AF$200,SMALL(IF($AF$2:$AF$201&lt;&gt;"",ROW($AF$2:$AF$201),9999),ROW(AQ139)),COLUMN(A:A)),"")</f>
        <v/>
      </c>
      <c r="AR140" s="344" t="str">
        <f t="array" ref="AR140">IFERROR(INDEX($AJ$1:$AJ$200,SMALL(IF($AJ$2:$AJ$201&lt;&gt;"",ROW($AJ$2:$AJ$201),9999),ROW(AQ139)),COLUMN(A:A)),"")</f>
        <v/>
      </c>
      <c r="AS140" s="344" t="str">
        <f t="array" ref="AS140">IFERROR(INDEX($AK$1:$AK$200,SMALL(IF($AK$2:$AK$201&lt;&gt;"",ROW($AK$2:$AK$201),9999),ROW(AS139)),COLUMN(A:A)),"")</f>
        <v/>
      </c>
      <c r="AT140" s="344" t="str">
        <f t="array" ref="AT140">IFERROR(INDEX($AL$1:$AL$200,SMALL(IF($AL$2:$AL$201&lt;&gt;"",ROW($AL$2:$AL$201),9999),ROW(AT139)),COLUMN(A:A)),"")</f>
        <v/>
      </c>
      <c r="AU140" s="17"/>
      <c r="AV140" s="344" t="str">
        <f t="array" ref="AV140:AW140">IFERROR((INDEX(AQ$1:AT$201,SMALL(IF(MATCH($AQ$2:$AQ$201&amp;$AT$2:$AT$201,$AQ$2:$AQ$201&amp;$AT$2:$AT$201, )=ROW($AQ$1:$AT$200),ROW($AQ$2:$AT$201),4^8),ROW(AV139)),{1,4})&amp;""),"")</f>
        <v/>
      </c>
      <c r="AW140" s="344" t="str">
        <v/>
      </c>
      <c r="AX140" s="17"/>
      <c r="AY140" s="17" t="str">
        <f t="array" ref="AY140">T(INDEX(AV:AV,MIN(IF(COUNTIF(AY$1:AY139,$AV$2:$AV$201),4^8,ROW($AV$2:$AV$201)))))</f>
        <v/>
      </c>
      <c r="AZ140" s="17" t="str">
        <f t="shared" ref="AZ140:BI140" ca="1" si="301">IFERROR(OFFSET($AW$1,SUMPRODUCT(SMALL(($AV$2:$AV$201=AZ$1)*ROW($AV$2:$AV$201),ROW(135:135)+COUNTA($AV$2:$AV$201)-SUM(1*($AV$2:$AV$201=AZ$1))))-1,),"")</f>
        <v/>
      </c>
      <c r="BA140" s="17" t="str">
        <f t="shared" ca="1" si="301"/>
        <v/>
      </c>
      <c r="BB140" s="17" t="str">
        <f t="shared" ca="1" si="301"/>
        <v/>
      </c>
      <c r="BC140" s="17" t="str">
        <f t="shared" ca="1" si="301"/>
        <v/>
      </c>
      <c r="BD140" s="17" t="str">
        <f t="shared" ca="1" si="301"/>
        <v/>
      </c>
      <c r="BE140" s="17" t="str">
        <f t="shared" ca="1" si="301"/>
        <v/>
      </c>
      <c r="BF140" s="17" t="str">
        <f t="shared" ca="1" si="301"/>
        <v/>
      </c>
      <c r="BG140" s="17" t="str">
        <f t="shared" ca="1" si="301"/>
        <v/>
      </c>
      <c r="BH140" s="17" t="str">
        <f t="shared" ca="1" si="301"/>
        <v/>
      </c>
      <c r="BI140" s="17" t="str">
        <f t="shared" ca="1" si="301"/>
        <v/>
      </c>
      <c r="BJ140" s="17"/>
      <c r="BK140" s="18" t="str">
        <f t="array" ref="BK140">IFERROR(INDEX($E$1:$E$200,SMALL(IF($E$2:$E$201&lt;&gt;"",ROW($E$2:$E$201),9999),ROW($A139)),COLUMN(A:A)),"")</f>
        <v/>
      </c>
      <c r="BL140" s="18" t="str">
        <f t="array" ref="BL140">IFERROR(INDEX($AJ$1:$AJ$200,SMALL(IF($AJ$2:$AJ$201&lt;&gt;"",ROW($AJ$2:$AJ$201),9999),ROW(A139)),COLUMN(A:A)),"")</f>
        <v/>
      </c>
      <c r="BM140" s="18" t="str">
        <f t="array" ref="BM140">T(INDEX($BK:$BK,MIN(IF(COUNTIF(BM$1:BM139,$BK$2:$BK$201),4^8,ROW($BK$2:$BK$201)))))</f>
        <v/>
      </c>
      <c r="BN140" s="18" t="str">
        <f t="array" ref="BN140">T(INDEX($BL:$BL,MIN(IF(COUNTIF(BN$1:BN139,$BL$2:$BL$201),4^8,ROW($BL$2:$BL$201)))))</f>
        <v/>
      </c>
      <c r="BO140" s="18" t="str">
        <f t="array" aca="1" ref="BO140" ca="1">IF(ROW(BO139)&gt;(COUNTA($BM$2:$BN$201)-COUNTIF($BM$2:$BN$201,"")),"",INDIRECT(TEXT(RIGHT(SMALL(IF($BM$2:$BN$501&lt;&gt;"",COLUMN($BM$2:$BN$501)*10001+ROW($BM$2:$BN$501)*100,999999),ROW(BO139)),4),"!R00!C00"),))</f>
        <v/>
      </c>
      <c r="BP140" s="18" t="str">
        <f t="array" aca="1" ref="BP140" ca="1">T(INDEX($BO:$BO,MIN(IF(COUNTIF(BP$1:BP139,$BO$2:$BO$201),4^8,ROW($BO$2:$BO$201)))))</f>
        <v/>
      </c>
    </row>
    <row r="141" spans="1:68">
      <c r="A141" s="344" t="str">
        <f>IF(AND(地價差額試算!A155="",$E141&lt;&gt;""),A140,IF(AND(地價差額試算!A155&lt;&gt;"",$E141&lt;&gt;""),地價差額試算!A155,""))</f>
        <v/>
      </c>
      <c r="B141" s="344" t="str">
        <f>IF(AND(地價差額試算!B155="",$E141&lt;&gt;""),B140,IF(AND(地價差額試算!B155&lt;&gt;"",$E141&lt;&gt;""),地價差額試算!B155,""))</f>
        <v/>
      </c>
      <c r="C141" s="344" t="str">
        <f>IF(AND(地價差額試算!C155="",$E141&lt;&gt;""),C140,IF(AND(地價差額試算!C155&lt;&gt;"",$E141&lt;&gt;""),地價差額試算!C155,""))</f>
        <v/>
      </c>
      <c r="D141" s="344" t="str">
        <f>IF(地價差額試算!D155&lt;&gt;"",地價差額試算!D155,"")</f>
        <v/>
      </c>
      <c r="E141" s="344" t="str">
        <f>IF(地價差額試算!E155&lt;&gt;"",地價差額試算!E155,"")</f>
        <v/>
      </c>
      <c r="F141" s="344" t="str">
        <f>IF(地價差額試算!F155&lt;&gt;"",地價差額試算!F155,"")</f>
        <v/>
      </c>
      <c r="G141" s="344" t="str">
        <f>IF(地價差額試算!G155&lt;&gt;"",地價差額試算!G155,"")</f>
        <v/>
      </c>
      <c r="H141" s="344" t="str">
        <f t="shared" si="280"/>
        <v/>
      </c>
      <c r="I141" s="344" t="str">
        <f t="shared" si="274"/>
        <v/>
      </c>
      <c r="J141" s="344" t="str">
        <f t="shared" si="275"/>
        <v/>
      </c>
      <c r="K141" s="17"/>
      <c r="L141" s="344" t="str">
        <f t="array" ref="L141">IFERROR(INDEX($A$1:$A$200,SMALL(IF($A$2:$A$201&lt;&gt;"",ROW($A$2:$A$201),9999),ROW(L140)),COLUMN(A:A)),"")</f>
        <v/>
      </c>
      <c r="M141" s="344" t="str">
        <f t="array" ref="M141">IFERROR(INDEX($E$1:$E$200,SMALL(IF($E$2:$E$201&lt;&gt;"",ROW($E$2:$E$201),9999),ROW(M140)),COLUMN(A:A)),"")</f>
        <v/>
      </c>
      <c r="N141" s="344" t="str">
        <f t="array" ref="N141">IFERROR(INDEX($F$1:$F$200,SMALL(IF($F$2:$F$201&lt;&gt;"",ROW($F$2:$F$201),9999),ROW(N140)),COLUMN(A:A)),"")</f>
        <v/>
      </c>
      <c r="O141" s="344" t="str">
        <f t="array" ref="O141">IFERROR(INDEX($G$1:$G$200,SMALL(IF($G$2:$G$201&lt;&gt;"",ROW($G$2:$G$201),9999),ROW(O140)),COLUMN(A:A)),"")</f>
        <v/>
      </c>
      <c r="P141" s="17"/>
      <c r="Q141" s="344" t="str">
        <f t="array" ref="Q141:R141">IFERROR((INDEX(L$1:O$201,SMALL(IF(MATCH($L$2:$L$201&amp;$O$2:$O$201,$L$2:$L$201&amp;$O$2:$O$201, )=ROW($L$1:$O$200),ROW($L$2:$O$201),4^8),ROW(A140)),{1,4})&amp;""),"")</f>
        <v/>
      </c>
      <c r="R141" s="344" t="str">
        <v/>
      </c>
      <c r="S141" s="17"/>
      <c r="T141" s="17" t="str">
        <f t="array" ref="T141">T(INDEX(Q:Q,MIN(IF(COUNTIF(T$1:T140,$Q$2:$Q$201),4^8,ROW($Q$2:$Q$201)))))</f>
        <v/>
      </c>
      <c r="U141" s="17" t="str">
        <f t="shared" ref="U141:AD141" ca="1" si="302">IFERROR(OFFSET($R$1,SUMPRODUCT(SMALL(($Q$2:$Q$201=U$1)*ROW($Q$2:$Q$201),ROW(136:136)+COUNTA($Q$2:$Q$201)-SUM(1*($Q$2:$Q$201=U$1))))-1,),"")</f>
        <v/>
      </c>
      <c r="V141" s="17" t="str">
        <f t="shared" ca="1" si="302"/>
        <v/>
      </c>
      <c r="W141" s="17" t="str">
        <f t="shared" ca="1" si="302"/>
        <v/>
      </c>
      <c r="X141" s="17" t="str">
        <f t="shared" ca="1" si="302"/>
        <v/>
      </c>
      <c r="Y141" s="17" t="str">
        <f t="shared" ca="1" si="302"/>
        <v/>
      </c>
      <c r="Z141" s="17" t="str">
        <f t="shared" ca="1" si="302"/>
        <v/>
      </c>
      <c r="AA141" s="17" t="str">
        <f t="shared" ca="1" si="302"/>
        <v/>
      </c>
      <c r="AB141" s="17" t="str">
        <f t="shared" ca="1" si="302"/>
        <v/>
      </c>
      <c r="AC141" s="17" t="str">
        <f t="shared" ca="1" si="302"/>
        <v/>
      </c>
      <c r="AD141" s="17" t="str">
        <f t="shared" ca="1" si="302"/>
        <v/>
      </c>
      <c r="AE141" s="17"/>
      <c r="AF141" s="344" t="str">
        <f>IF(AND(地價差額試算!K155="",$AJ141&lt;&gt;""),AF140,IF(AND(地價差額試算!K155&lt;&gt;"",$AJ141&lt;&gt;""),地價差額試算!K155,""))</f>
        <v/>
      </c>
      <c r="AG141" s="344" t="str">
        <f>IF(AND(地價差額試算!L155="",$AJ141&lt;&gt;""),AG140,IF(AND(地價差額試算!L155&lt;&gt;"",$AJ141&lt;&gt;""),地價差額試算!L155,""))</f>
        <v/>
      </c>
      <c r="AH141" s="344" t="str">
        <f>IF(AND(地價差額試算!M155="",$AJ141&lt;&gt;""),AH140,IF(AND(地價差額試算!M155&lt;&gt;"",$AJ141&lt;&gt;""),地價差額試算!M155,""))</f>
        <v/>
      </c>
      <c r="AI141" s="344" t="str">
        <f>IF(地價差額試算!N155&lt;&gt;"",地價差額試算!N155,"")</f>
        <v/>
      </c>
      <c r="AJ141" s="344" t="str">
        <f>IF(地價差額試算!O155&lt;&gt;"",地價差額試算!O155,"")</f>
        <v/>
      </c>
      <c r="AK141" s="344" t="str">
        <f>IF(地價差額試算!P155&lt;&gt;"",地價差額試算!P155,"")</f>
        <v/>
      </c>
      <c r="AL141" s="344" t="str">
        <f>IF(地價差額試算!Q155&lt;&gt;"",地價差額試算!Q155,"")</f>
        <v/>
      </c>
      <c r="AM141" s="344" t="str">
        <f t="shared" si="282"/>
        <v/>
      </c>
      <c r="AN141" s="344" t="str">
        <f t="shared" si="277"/>
        <v/>
      </c>
      <c r="AO141" s="344" t="str">
        <f t="shared" si="278"/>
        <v/>
      </c>
      <c r="AP141" s="17"/>
      <c r="AQ141" s="344" t="str">
        <f t="array" ref="AQ141">IFERROR(INDEX($AF$1:$AF$200,SMALL(IF($AF$2:$AF$201&lt;&gt;"",ROW($AF$2:$AF$201),9999),ROW(AQ140)),COLUMN(A:A)),"")</f>
        <v/>
      </c>
      <c r="AR141" s="344" t="str">
        <f t="array" ref="AR141">IFERROR(INDEX($AJ$1:$AJ$200,SMALL(IF($AJ$2:$AJ$201&lt;&gt;"",ROW($AJ$2:$AJ$201),9999),ROW(AQ140)),COLUMN(A:A)),"")</f>
        <v/>
      </c>
      <c r="AS141" s="344" t="str">
        <f t="array" ref="AS141">IFERROR(INDEX($AK$1:$AK$200,SMALL(IF($AK$2:$AK$201&lt;&gt;"",ROW($AK$2:$AK$201),9999),ROW(AS140)),COLUMN(A:A)),"")</f>
        <v/>
      </c>
      <c r="AT141" s="344" t="str">
        <f t="array" ref="AT141">IFERROR(INDEX($AL$1:$AL$200,SMALL(IF($AL$2:$AL$201&lt;&gt;"",ROW($AL$2:$AL$201),9999),ROW(AT140)),COLUMN(A:A)),"")</f>
        <v/>
      </c>
      <c r="AU141" s="17"/>
      <c r="AV141" s="344" t="str">
        <f t="array" ref="AV141:AW141">IFERROR((INDEX(AQ$1:AT$201,SMALL(IF(MATCH($AQ$2:$AQ$201&amp;$AT$2:$AT$201,$AQ$2:$AQ$201&amp;$AT$2:$AT$201, )=ROW($AQ$1:$AT$200),ROW($AQ$2:$AT$201),4^8),ROW(AV140)),{1,4})&amp;""),"")</f>
        <v/>
      </c>
      <c r="AW141" s="344" t="str">
        <v/>
      </c>
      <c r="AX141" s="17"/>
      <c r="AY141" s="17" t="str">
        <f t="array" ref="AY141">T(INDEX(AV:AV,MIN(IF(COUNTIF(AY$1:AY140,$AV$2:$AV$201),4^8,ROW($AV$2:$AV$201)))))</f>
        <v/>
      </c>
      <c r="AZ141" s="17" t="str">
        <f t="shared" ref="AZ141:BI141" ca="1" si="303">IFERROR(OFFSET($AW$1,SUMPRODUCT(SMALL(($AV$2:$AV$201=AZ$1)*ROW($AV$2:$AV$201),ROW(136:136)+COUNTA($AV$2:$AV$201)-SUM(1*($AV$2:$AV$201=AZ$1))))-1,),"")</f>
        <v/>
      </c>
      <c r="BA141" s="17" t="str">
        <f t="shared" ca="1" si="303"/>
        <v/>
      </c>
      <c r="BB141" s="17" t="str">
        <f t="shared" ca="1" si="303"/>
        <v/>
      </c>
      <c r="BC141" s="17" t="str">
        <f t="shared" ca="1" si="303"/>
        <v/>
      </c>
      <c r="BD141" s="17" t="str">
        <f t="shared" ca="1" si="303"/>
        <v/>
      </c>
      <c r="BE141" s="17" t="str">
        <f t="shared" ca="1" si="303"/>
        <v/>
      </c>
      <c r="BF141" s="17" t="str">
        <f t="shared" ca="1" si="303"/>
        <v/>
      </c>
      <c r="BG141" s="17" t="str">
        <f t="shared" ca="1" si="303"/>
        <v/>
      </c>
      <c r="BH141" s="17" t="str">
        <f t="shared" ca="1" si="303"/>
        <v/>
      </c>
      <c r="BI141" s="17" t="str">
        <f t="shared" ca="1" si="303"/>
        <v/>
      </c>
      <c r="BJ141" s="17"/>
      <c r="BK141" s="18" t="str">
        <f t="array" ref="BK141">IFERROR(INDEX($E$1:$E$200,SMALL(IF($E$2:$E$201&lt;&gt;"",ROW($E$2:$E$201),9999),ROW($A140)),COLUMN(A:A)),"")</f>
        <v/>
      </c>
      <c r="BL141" s="18" t="str">
        <f t="array" ref="BL141">IFERROR(INDEX($AJ$1:$AJ$200,SMALL(IF($AJ$2:$AJ$201&lt;&gt;"",ROW($AJ$2:$AJ$201),9999),ROW(A140)),COLUMN(A:A)),"")</f>
        <v/>
      </c>
      <c r="BM141" s="18" t="str">
        <f t="array" ref="BM141">T(INDEX($BK:$BK,MIN(IF(COUNTIF(BM$1:BM140,$BK$2:$BK$201),4^8,ROW($BK$2:$BK$201)))))</f>
        <v/>
      </c>
      <c r="BN141" s="18" t="str">
        <f t="array" ref="BN141">T(INDEX($BL:$BL,MIN(IF(COUNTIF(BN$1:BN140,$BL$2:$BL$201),4^8,ROW($BL$2:$BL$201)))))</f>
        <v/>
      </c>
      <c r="BO141" s="18" t="str">
        <f t="array" aca="1" ref="BO141" ca="1">IF(ROW(BO140)&gt;(COUNTA($BM$2:$BN$201)-COUNTIF($BM$2:$BN$201,"")),"",INDIRECT(TEXT(RIGHT(SMALL(IF($BM$2:$BN$501&lt;&gt;"",COLUMN($BM$2:$BN$501)*10001+ROW($BM$2:$BN$501)*100,999999),ROW(BO140)),4),"!R00!C00"),))</f>
        <v/>
      </c>
      <c r="BP141" s="18" t="str">
        <f t="array" aca="1" ref="BP141" ca="1">T(INDEX($BO:$BO,MIN(IF(COUNTIF(BP$1:BP140,$BO$2:$BO$201),4^8,ROW($BO$2:$BO$201)))))</f>
        <v/>
      </c>
    </row>
    <row r="142" spans="1:68">
      <c r="A142" s="344" t="str">
        <f>IF(AND(地價差額試算!A156="",$E142&lt;&gt;""),A141,IF(AND(地價差額試算!A156&lt;&gt;"",$E142&lt;&gt;""),地價差額試算!A156,""))</f>
        <v/>
      </c>
      <c r="B142" s="344" t="str">
        <f>IF(AND(地價差額試算!B156="",$E142&lt;&gt;""),B141,IF(AND(地價差額試算!B156&lt;&gt;"",$E142&lt;&gt;""),地價差額試算!B156,""))</f>
        <v/>
      </c>
      <c r="C142" s="344" t="str">
        <f>IF(AND(地價差額試算!C156="",$E142&lt;&gt;""),C141,IF(AND(地價差額試算!C156&lt;&gt;"",$E142&lt;&gt;""),地價差額試算!C156,""))</f>
        <v/>
      </c>
      <c r="D142" s="344" t="str">
        <f>IF(地價差額試算!D156&lt;&gt;"",地價差額試算!D156,"")</f>
        <v/>
      </c>
      <c r="E142" s="344" t="str">
        <f>IF(地價差額試算!E156&lt;&gt;"",地價差額試算!E156,"")</f>
        <v/>
      </c>
      <c r="F142" s="344" t="str">
        <f>IF(地價差額試算!F156&lt;&gt;"",地價差額試算!F156,"")</f>
        <v/>
      </c>
      <c r="G142" s="344" t="str">
        <f>IF(地價差額試算!G156&lt;&gt;"",地價差額試算!G156,"")</f>
        <v/>
      </c>
      <c r="H142" s="344" t="str">
        <f t="shared" si="280"/>
        <v/>
      </c>
      <c r="I142" s="344" t="str">
        <f t="shared" si="274"/>
        <v/>
      </c>
      <c r="J142" s="344" t="str">
        <f t="shared" si="275"/>
        <v/>
      </c>
      <c r="K142" s="17"/>
      <c r="L142" s="344" t="str">
        <f t="array" ref="L142">IFERROR(INDEX($A$1:$A$200,SMALL(IF($A$2:$A$201&lt;&gt;"",ROW($A$2:$A$201),9999),ROW(L141)),COLUMN(A:A)),"")</f>
        <v/>
      </c>
      <c r="M142" s="344" t="str">
        <f t="array" ref="M142">IFERROR(INDEX($E$1:$E$200,SMALL(IF($E$2:$E$201&lt;&gt;"",ROW($E$2:$E$201),9999),ROW(M141)),COLUMN(A:A)),"")</f>
        <v/>
      </c>
      <c r="N142" s="344" t="str">
        <f t="array" ref="N142">IFERROR(INDEX($F$1:$F$200,SMALL(IF($F$2:$F$201&lt;&gt;"",ROW($F$2:$F$201),9999),ROW(N141)),COLUMN(A:A)),"")</f>
        <v/>
      </c>
      <c r="O142" s="344" t="str">
        <f t="array" ref="O142">IFERROR(INDEX($G$1:$G$200,SMALL(IF($G$2:$G$201&lt;&gt;"",ROW($G$2:$G$201),9999),ROW(O141)),COLUMN(A:A)),"")</f>
        <v/>
      </c>
      <c r="P142" s="17"/>
      <c r="Q142" s="344" t="str">
        <f t="array" ref="Q142:R142">IFERROR((INDEX(L$1:O$201,SMALL(IF(MATCH($L$2:$L$201&amp;$O$2:$O$201,$L$2:$L$201&amp;$O$2:$O$201, )=ROW($L$1:$O$200),ROW($L$2:$O$201),4^8),ROW(A141)),{1,4})&amp;""),"")</f>
        <v/>
      </c>
      <c r="R142" s="344" t="str">
        <v/>
      </c>
      <c r="S142" s="17"/>
      <c r="T142" s="17" t="str">
        <f t="array" ref="T142">T(INDEX(Q:Q,MIN(IF(COUNTIF(T$1:T141,$Q$2:$Q$201),4^8,ROW($Q$2:$Q$201)))))</f>
        <v/>
      </c>
      <c r="U142" s="17" t="str">
        <f t="shared" ref="U142:AD142" ca="1" si="304">IFERROR(OFFSET($R$1,SUMPRODUCT(SMALL(($Q$2:$Q$201=U$1)*ROW($Q$2:$Q$201),ROW(137:137)+COUNTA($Q$2:$Q$201)-SUM(1*($Q$2:$Q$201=U$1))))-1,),"")</f>
        <v/>
      </c>
      <c r="V142" s="17" t="str">
        <f t="shared" ca="1" si="304"/>
        <v/>
      </c>
      <c r="W142" s="17" t="str">
        <f t="shared" ca="1" si="304"/>
        <v/>
      </c>
      <c r="X142" s="17" t="str">
        <f t="shared" ca="1" si="304"/>
        <v/>
      </c>
      <c r="Y142" s="17" t="str">
        <f t="shared" ca="1" si="304"/>
        <v/>
      </c>
      <c r="Z142" s="17" t="str">
        <f t="shared" ca="1" si="304"/>
        <v/>
      </c>
      <c r="AA142" s="17" t="str">
        <f t="shared" ca="1" si="304"/>
        <v/>
      </c>
      <c r="AB142" s="17" t="str">
        <f t="shared" ca="1" si="304"/>
        <v/>
      </c>
      <c r="AC142" s="17" t="str">
        <f t="shared" ca="1" si="304"/>
        <v/>
      </c>
      <c r="AD142" s="17" t="str">
        <f t="shared" ca="1" si="304"/>
        <v/>
      </c>
      <c r="AE142" s="17"/>
      <c r="AF142" s="344" t="str">
        <f>IF(AND(地價差額試算!K156="",$AJ142&lt;&gt;""),AF141,IF(AND(地價差額試算!K156&lt;&gt;"",$AJ142&lt;&gt;""),地價差額試算!K156,""))</f>
        <v/>
      </c>
      <c r="AG142" s="344" t="str">
        <f>IF(AND(地價差額試算!L156="",$AJ142&lt;&gt;""),AG141,IF(AND(地價差額試算!L156&lt;&gt;"",$AJ142&lt;&gt;""),地價差額試算!L156,""))</f>
        <v/>
      </c>
      <c r="AH142" s="344" t="str">
        <f>IF(AND(地價差額試算!M156="",$AJ142&lt;&gt;""),AH141,IF(AND(地價差額試算!M156&lt;&gt;"",$AJ142&lt;&gt;""),地價差額試算!M156,""))</f>
        <v/>
      </c>
      <c r="AI142" s="344" t="str">
        <f>IF(地價差額試算!N156&lt;&gt;"",地價差額試算!N156,"")</f>
        <v/>
      </c>
      <c r="AJ142" s="344" t="str">
        <f>IF(地價差額試算!O156&lt;&gt;"",地價差額試算!O156,"")</f>
        <v/>
      </c>
      <c r="AK142" s="344" t="str">
        <f>IF(地價差額試算!P156&lt;&gt;"",地價差額試算!P156,"")</f>
        <v/>
      </c>
      <c r="AL142" s="344" t="str">
        <f>IF(地價差額試算!Q156&lt;&gt;"",地價差額試算!Q156,"")</f>
        <v/>
      </c>
      <c r="AM142" s="344" t="str">
        <f t="shared" si="282"/>
        <v/>
      </c>
      <c r="AN142" s="344" t="str">
        <f t="shared" si="277"/>
        <v/>
      </c>
      <c r="AO142" s="344" t="str">
        <f t="shared" si="278"/>
        <v/>
      </c>
      <c r="AP142" s="17"/>
      <c r="AQ142" s="344" t="str">
        <f t="array" ref="AQ142">IFERROR(INDEX($AF$1:$AF$200,SMALL(IF($AF$2:$AF$201&lt;&gt;"",ROW($AF$2:$AF$201),9999),ROW(AQ141)),COLUMN(A:A)),"")</f>
        <v/>
      </c>
      <c r="AR142" s="344" t="str">
        <f t="array" ref="AR142">IFERROR(INDEX($AJ$1:$AJ$200,SMALL(IF($AJ$2:$AJ$201&lt;&gt;"",ROW($AJ$2:$AJ$201),9999),ROW(AQ141)),COLUMN(A:A)),"")</f>
        <v/>
      </c>
      <c r="AS142" s="344" t="str">
        <f t="array" ref="AS142">IFERROR(INDEX($AK$1:$AK$200,SMALL(IF($AK$2:$AK$201&lt;&gt;"",ROW($AK$2:$AK$201),9999),ROW(AS141)),COLUMN(A:A)),"")</f>
        <v/>
      </c>
      <c r="AT142" s="344" t="str">
        <f t="array" ref="AT142">IFERROR(INDEX($AL$1:$AL$200,SMALL(IF($AL$2:$AL$201&lt;&gt;"",ROW($AL$2:$AL$201),9999),ROW(AT141)),COLUMN(A:A)),"")</f>
        <v/>
      </c>
      <c r="AU142" s="17"/>
      <c r="AV142" s="344" t="str">
        <f t="array" ref="AV142:AW142">IFERROR((INDEX(AQ$1:AT$201,SMALL(IF(MATCH($AQ$2:$AQ$201&amp;$AT$2:$AT$201,$AQ$2:$AQ$201&amp;$AT$2:$AT$201, )=ROW($AQ$1:$AT$200),ROW($AQ$2:$AT$201),4^8),ROW(AV141)),{1,4})&amp;""),"")</f>
        <v/>
      </c>
      <c r="AW142" s="344" t="str">
        <v/>
      </c>
      <c r="AX142" s="17"/>
      <c r="AY142" s="17" t="str">
        <f t="array" ref="AY142">T(INDEX(AV:AV,MIN(IF(COUNTIF(AY$1:AY141,$AV$2:$AV$201),4^8,ROW($AV$2:$AV$201)))))</f>
        <v/>
      </c>
      <c r="AZ142" s="17" t="str">
        <f t="shared" ref="AZ142:BI142" ca="1" si="305">IFERROR(OFFSET($AW$1,SUMPRODUCT(SMALL(($AV$2:$AV$201=AZ$1)*ROW($AV$2:$AV$201),ROW(137:137)+COUNTA($AV$2:$AV$201)-SUM(1*($AV$2:$AV$201=AZ$1))))-1,),"")</f>
        <v/>
      </c>
      <c r="BA142" s="17" t="str">
        <f t="shared" ca="1" si="305"/>
        <v/>
      </c>
      <c r="BB142" s="17" t="str">
        <f t="shared" ca="1" si="305"/>
        <v/>
      </c>
      <c r="BC142" s="17" t="str">
        <f t="shared" ca="1" si="305"/>
        <v/>
      </c>
      <c r="BD142" s="17" t="str">
        <f t="shared" ca="1" si="305"/>
        <v/>
      </c>
      <c r="BE142" s="17" t="str">
        <f t="shared" ca="1" si="305"/>
        <v/>
      </c>
      <c r="BF142" s="17" t="str">
        <f t="shared" ca="1" si="305"/>
        <v/>
      </c>
      <c r="BG142" s="17" t="str">
        <f t="shared" ca="1" si="305"/>
        <v/>
      </c>
      <c r="BH142" s="17" t="str">
        <f t="shared" ca="1" si="305"/>
        <v/>
      </c>
      <c r="BI142" s="17" t="str">
        <f t="shared" ca="1" si="305"/>
        <v/>
      </c>
      <c r="BJ142" s="17"/>
      <c r="BK142" s="18" t="str">
        <f t="array" ref="BK142">IFERROR(INDEX($E$1:$E$200,SMALL(IF($E$2:$E$201&lt;&gt;"",ROW($E$2:$E$201),9999),ROW($A141)),COLUMN(A:A)),"")</f>
        <v/>
      </c>
      <c r="BL142" s="18" t="str">
        <f t="array" ref="BL142">IFERROR(INDEX($AJ$1:$AJ$200,SMALL(IF($AJ$2:$AJ$201&lt;&gt;"",ROW($AJ$2:$AJ$201),9999),ROW(A141)),COLUMN(A:A)),"")</f>
        <v/>
      </c>
      <c r="BM142" s="18" t="str">
        <f t="array" ref="BM142">T(INDEX($BK:$BK,MIN(IF(COUNTIF(BM$1:BM141,$BK$2:$BK$201),4^8,ROW($BK$2:$BK$201)))))</f>
        <v/>
      </c>
      <c r="BN142" s="18" t="str">
        <f t="array" ref="BN142">T(INDEX($BL:$BL,MIN(IF(COUNTIF(BN$1:BN141,$BL$2:$BL$201),4^8,ROW($BL$2:$BL$201)))))</f>
        <v/>
      </c>
      <c r="BO142" s="18" t="str">
        <f t="array" aca="1" ref="BO142" ca="1">IF(ROW(BO141)&gt;(COUNTA($BM$2:$BN$201)-COUNTIF($BM$2:$BN$201,"")),"",INDIRECT(TEXT(RIGHT(SMALL(IF($BM$2:$BN$501&lt;&gt;"",COLUMN($BM$2:$BN$501)*10001+ROW($BM$2:$BN$501)*100,999999),ROW(BO141)),4),"!R00!C00"),))</f>
        <v/>
      </c>
      <c r="BP142" s="18" t="str">
        <f t="array" aca="1" ref="BP142" ca="1">T(INDEX($BO:$BO,MIN(IF(COUNTIF(BP$1:BP141,$BO$2:$BO$201),4^8,ROW($BO$2:$BO$201)))))</f>
        <v/>
      </c>
    </row>
    <row r="143" spans="1:68">
      <c r="A143" s="344" t="str">
        <f>IF(AND(地價差額試算!A157="",$E143&lt;&gt;""),A142,IF(AND(地價差額試算!A157&lt;&gt;"",$E143&lt;&gt;""),地價差額試算!A157,""))</f>
        <v/>
      </c>
      <c r="B143" s="344" t="str">
        <f>IF(AND(地價差額試算!B157="",$E143&lt;&gt;""),B142,IF(AND(地價差額試算!B157&lt;&gt;"",$E143&lt;&gt;""),地價差額試算!B157,""))</f>
        <v/>
      </c>
      <c r="C143" s="344" t="str">
        <f>IF(AND(地價差額試算!C157="",$E143&lt;&gt;""),C142,IF(AND(地價差額試算!C157&lt;&gt;"",$E143&lt;&gt;""),地價差額試算!C157,""))</f>
        <v/>
      </c>
      <c r="D143" s="344" t="str">
        <f>IF(地價差額試算!D157&lt;&gt;"",地價差額試算!D157,"")</f>
        <v/>
      </c>
      <c r="E143" s="344" t="str">
        <f>IF(地價差額試算!E157&lt;&gt;"",地價差額試算!E157,"")</f>
        <v/>
      </c>
      <c r="F143" s="344" t="str">
        <f>IF(地價差額試算!F157&lt;&gt;"",地價差額試算!F157,"")</f>
        <v/>
      </c>
      <c r="G143" s="344" t="str">
        <f>IF(地價差額試算!G157&lt;&gt;"",地價差額試算!G157,"")</f>
        <v/>
      </c>
      <c r="H143" s="344" t="str">
        <f t="shared" si="280"/>
        <v/>
      </c>
      <c r="I143" s="344" t="str">
        <f t="shared" si="274"/>
        <v/>
      </c>
      <c r="J143" s="344" t="str">
        <f t="shared" si="275"/>
        <v/>
      </c>
      <c r="K143" s="17"/>
      <c r="L143" s="344" t="str">
        <f t="array" ref="L143">IFERROR(INDEX($A$1:$A$200,SMALL(IF($A$2:$A$201&lt;&gt;"",ROW($A$2:$A$201),9999),ROW(L142)),COLUMN(A:A)),"")</f>
        <v/>
      </c>
      <c r="M143" s="344" t="str">
        <f t="array" ref="M143">IFERROR(INDEX($E$1:$E$200,SMALL(IF($E$2:$E$201&lt;&gt;"",ROW($E$2:$E$201),9999),ROW(M142)),COLUMN(A:A)),"")</f>
        <v/>
      </c>
      <c r="N143" s="344" t="str">
        <f t="array" ref="N143">IFERROR(INDEX($F$1:$F$200,SMALL(IF($F$2:$F$201&lt;&gt;"",ROW($F$2:$F$201),9999),ROW(N142)),COLUMN(A:A)),"")</f>
        <v/>
      </c>
      <c r="O143" s="344" t="str">
        <f t="array" ref="O143">IFERROR(INDEX($G$1:$G$200,SMALL(IF($G$2:$G$201&lt;&gt;"",ROW($G$2:$G$201),9999),ROW(O142)),COLUMN(A:A)),"")</f>
        <v/>
      </c>
      <c r="P143" s="17"/>
      <c r="Q143" s="344" t="str">
        <f t="array" ref="Q143:R143">IFERROR((INDEX(L$1:O$201,SMALL(IF(MATCH($L$2:$L$201&amp;$O$2:$O$201,$L$2:$L$201&amp;$O$2:$O$201, )=ROW($L$1:$O$200),ROW($L$2:$O$201),4^8),ROW(A142)),{1,4})&amp;""),"")</f>
        <v/>
      </c>
      <c r="R143" s="344" t="str">
        <v/>
      </c>
      <c r="S143" s="17"/>
      <c r="T143" s="17" t="str">
        <f t="array" ref="T143">T(INDEX(Q:Q,MIN(IF(COUNTIF(T$1:T142,$Q$2:$Q$201),4^8,ROW($Q$2:$Q$201)))))</f>
        <v/>
      </c>
      <c r="U143" s="17" t="str">
        <f t="shared" ref="U143:AD143" ca="1" si="306">IFERROR(OFFSET($R$1,SUMPRODUCT(SMALL(($Q$2:$Q$201=U$1)*ROW($Q$2:$Q$201),ROW(138:138)+COUNTA($Q$2:$Q$201)-SUM(1*($Q$2:$Q$201=U$1))))-1,),"")</f>
        <v/>
      </c>
      <c r="V143" s="17" t="str">
        <f t="shared" ca="1" si="306"/>
        <v/>
      </c>
      <c r="W143" s="17" t="str">
        <f t="shared" ca="1" si="306"/>
        <v/>
      </c>
      <c r="X143" s="17" t="str">
        <f t="shared" ca="1" si="306"/>
        <v/>
      </c>
      <c r="Y143" s="17" t="str">
        <f t="shared" ca="1" si="306"/>
        <v/>
      </c>
      <c r="Z143" s="17" t="str">
        <f t="shared" ca="1" si="306"/>
        <v/>
      </c>
      <c r="AA143" s="17" t="str">
        <f t="shared" ca="1" si="306"/>
        <v/>
      </c>
      <c r="AB143" s="17" t="str">
        <f t="shared" ca="1" si="306"/>
        <v/>
      </c>
      <c r="AC143" s="17" t="str">
        <f t="shared" ca="1" si="306"/>
        <v/>
      </c>
      <c r="AD143" s="17" t="str">
        <f t="shared" ca="1" si="306"/>
        <v/>
      </c>
      <c r="AE143" s="17"/>
      <c r="AF143" s="344" t="str">
        <f>IF(AND(地價差額試算!K157="",$AJ143&lt;&gt;""),AF142,IF(AND(地價差額試算!K157&lt;&gt;"",$AJ143&lt;&gt;""),地價差額試算!K157,""))</f>
        <v/>
      </c>
      <c r="AG143" s="344" t="str">
        <f>IF(AND(地價差額試算!L157="",$AJ143&lt;&gt;""),AG142,IF(AND(地價差額試算!L157&lt;&gt;"",$AJ143&lt;&gt;""),地價差額試算!L157,""))</f>
        <v/>
      </c>
      <c r="AH143" s="344" t="str">
        <f>IF(AND(地價差額試算!M157="",$AJ143&lt;&gt;""),AH142,IF(AND(地價差額試算!M157&lt;&gt;"",$AJ143&lt;&gt;""),地價差額試算!M157,""))</f>
        <v/>
      </c>
      <c r="AI143" s="344" t="str">
        <f>IF(地價差額試算!N157&lt;&gt;"",地價差額試算!N157,"")</f>
        <v/>
      </c>
      <c r="AJ143" s="344" t="str">
        <f>IF(地價差額試算!O157&lt;&gt;"",地價差額試算!O157,"")</f>
        <v/>
      </c>
      <c r="AK143" s="344" t="str">
        <f>IF(地價差額試算!P157&lt;&gt;"",地價差額試算!P157,"")</f>
        <v/>
      </c>
      <c r="AL143" s="344" t="str">
        <f>IF(地價差額試算!Q157&lt;&gt;"",地價差額試算!Q157,"")</f>
        <v/>
      </c>
      <c r="AM143" s="344" t="str">
        <f t="shared" si="282"/>
        <v/>
      </c>
      <c r="AN143" s="344" t="str">
        <f t="shared" si="277"/>
        <v/>
      </c>
      <c r="AO143" s="344" t="str">
        <f t="shared" si="278"/>
        <v/>
      </c>
      <c r="AP143" s="17"/>
      <c r="AQ143" s="344" t="str">
        <f t="array" ref="AQ143">IFERROR(INDEX($AF$1:$AF$200,SMALL(IF($AF$2:$AF$201&lt;&gt;"",ROW($AF$2:$AF$201),9999),ROW(AQ142)),COLUMN(A:A)),"")</f>
        <v/>
      </c>
      <c r="AR143" s="344" t="str">
        <f t="array" ref="AR143">IFERROR(INDEX($AJ$1:$AJ$200,SMALL(IF($AJ$2:$AJ$201&lt;&gt;"",ROW($AJ$2:$AJ$201),9999),ROW(AQ142)),COLUMN(A:A)),"")</f>
        <v/>
      </c>
      <c r="AS143" s="344" t="str">
        <f t="array" ref="AS143">IFERROR(INDEX($AK$1:$AK$200,SMALL(IF($AK$2:$AK$201&lt;&gt;"",ROW($AK$2:$AK$201),9999),ROW(AS142)),COLUMN(A:A)),"")</f>
        <v/>
      </c>
      <c r="AT143" s="344" t="str">
        <f t="array" ref="AT143">IFERROR(INDEX($AL$1:$AL$200,SMALL(IF($AL$2:$AL$201&lt;&gt;"",ROW($AL$2:$AL$201),9999),ROW(AT142)),COLUMN(A:A)),"")</f>
        <v/>
      </c>
      <c r="AU143" s="17"/>
      <c r="AV143" s="344" t="str">
        <f t="array" ref="AV143:AW143">IFERROR((INDEX(AQ$1:AT$201,SMALL(IF(MATCH($AQ$2:$AQ$201&amp;$AT$2:$AT$201,$AQ$2:$AQ$201&amp;$AT$2:$AT$201, )=ROW($AQ$1:$AT$200),ROW($AQ$2:$AT$201),4^8),ROW(AV142)),{1,4})&amp;""),"")</f>
        <v/>
      </c>
      <c r="AW143" s="344" t="str">
        <v/>
      </c>
      <c r="AX143" s="17"/>
      <c r="AY143" s="17" t="str">
        <f t="array" ref="AY143">T(INDEX(AV:AV,MIN(IF(COUNTIF(AY$1:AY142,$AV$2:$AV$201),4^8,ROW($AV$2:$AV$201)))))</f>
        <v/>
      </c>
      <c r="AZ143" s="17" t="str">
        <f t="shared" ref="AZ143:BI143" ca="1" si="307">IFERROR(OFFSET($AW$1,SUMPRODUCT(SMALL(($AV$2:$AV$201=AZ$1)*ROW($AV$2:$AV$201),ROW(138:138)+COUNTA($AV$2:$AV$201)-SUM(1*($AV$2:$AV$201=AZ$1))))-1,),"")</f>
        <v/>
      </c>
      <c r="BA143" s="17" t="str">
        <f t="shared" ca="1" si="307"/>
        <v/>
      </c>
      <c r="BB143" s="17" t="str">
        <f t="shared" ca="1" si="307"/>
        <v/>
      </c>
      <c r="BC143" s="17" t="str">
        <f t="shared" ca="1" si="307"/>
        <v/>
      </c>
      <c r="BD143" s="17" t="str">
        <f t="shared" ca="1" si="307"/>
        <v/>
      </c>
      <c r="BE143" s="17" t="str">
        <f t="shared" ca="1" si="307"/>
        <v/>
      </c>
      <c r="BF143" s="17" t="str">
        <f t="shared" ca="1" si="307"/>
        <v/>
      </c>
      <c r="BG143" s="17" t="str">
        <f t="shared" ca="1" si="307"/>
        <v/>
      </c>
      <c r="BH143" s="17" t="str">
        <f t="shared" ca="1" si="307"/>
        <v/>
      </c>
      <c r="BI143" s="17" t="str">
        <f t="shared" ca="1" si="307"/>
        <v/>
      </c>
      <c r="BJ143" s="17"/>
      <c r="BK143" s="18" t="str">
        <f t="array" ref="BK143">IFERROR(INDEX($E$1:$E$200,SMALL(IF($E$2:$E$201&lt;&gt;"",ROW($E$2:$E$201),9999),ROW($A142)),COLUMN(A:A)),"")</f>
        <v/>
      </c>
      <c r="BL143" s="18" t="str">
        <f t="array" ref="BL143">IFERROR(INDEX($AJ$1:$AJ$200,SMALL(IF($AJ$2:$AJ$201&lt;&gt;"",ROW($AJ$2:$AJ$201),9999),ROW(A142)),COLUMN(A:A)),"")</f>
        <v/>
      </c>
      <c r="BM143" s="18" t="str">
        <f t="array" ref="BM143">T(INDEX($BK:$BK,MIN(IF(COUNTIF(BM$1:BM142,$BK$2:$BK$201),4^8,ROW($BK$2:$BK$201)))))</f>
        <v/>
      </c>
      <c r="BN143" s="18" t="str">
        <f t="array" ref="BN143">T(INDEX($BL:$BL,MIN(IF(COUNTIF(BN$1:BN142,$BL$2:$BL$201),4^8,ROW($BL$2:$BL$201)))))</f>
        <v/>
      </c>
      <c r="BO143" s="18" t="str">
        <f t="array" aca="1" ref="BO143" ca="1">IF(ROW(BO142)&gt;(COUNTA($BM$2:$BN$201)-COUNTIF($BM$2:$BN$201,"")),"",INDIRECT(TEXT(RIGHT(SMALL(IF($BM$2:$BN$501&lt;&gt;"",COLUMN($BM$2:$BN$501)*10001+ROW($BM$2:$BN$501)*100,999999),ROW(BO142)),4),"!R00!C00"),))</f>
        <v/>
      </c>
      <c r="BP143" s="18" t="str">
        <f t="array" aca="1" ref="BP143" ca="1">T(INDEX($BO:$BO,MIN(IF(COUNTIF(BP$1:BP142,$BO$2:$BO$201),4^8,ROW($BO$2:$BO$201)))))</f>
        <v/>
      </c>
    </row>
    <row r="144" spans="1:68">
      <c r="A144" s="344" t="str">
        <f>IF(AND(地價差額試算!A158="",$E144&lt;&gt;""),A143,IF(AND(地價差額試算!A158&lt;&gt;"",$E144&lt;&gt;""),地價差額試算!A158,""))</f>
        <v/>
      </c>
      <c r="B144" s="344" t="str">
        <f>IF(AND(地價差額試算!B158="",$E144&lt;&gt;""),B143,IF(AND(地價差額試算!B158&lt;&gt;"",$E144&lt;&gt;""),地價差額試算!B158,""))</f>
        <v/>
      </c>
      <c r="C144" s="344" t="str">
        <f>IF(AND(地價差額試算!C158="",$E144&lt;&gt;""),C143,IF(AND(地價差額試算!C158&lt;&gt;"",$E144&lt;&gt;""),地價差額試算!C158,""))</f>
        <v/>
      </c>
      <c r="D144" s="344" t="str">
        <f>IF(地價差額試算!D158&lt;&gt;"",地價差額試算!D158,"")</f>
        <v/>
      </c>
      <c r="E144" s="344" t="str">
        <f>IF(地價差額試算!E158&lt;&gt;"",地價差額試算!E158,"")</f>
        <v/>
      </c>
      <c r="F144" s="344" t="str">
        <f>IF(地價差額試算!F158&lt;&gt;"",地價差額試算!F158,"")</f>
        <v/>
      </c>
      <c r="G144" s="344" t="str">
        <f>IF(地價差額試算!G158&lt;&gt;"",地價差額試算!G158,"")</f>
        <v/>
      </c>
      <c r="H144" s="344" t="str">
        <f t="shared" si="280"/>
        <v/>
      </c>
      <c r="I144" s="344" t="str">
        <f t="shared" si="274"/>
        <v/>
      </c>
      <c r="J144" s="344" t="str">
        <f t="shared" si="275"/>
        <v/>
      </c>
      <c r="K144" s="17"/>
      <c r="L144" s="344" t="str">
        <f t="array" ref="L144">IFERROR(INDEX($A$1:$A$200,SMALL(IF($A$2:$A$201&lt;&gt;"",ROW($A$2:$A$201),9999),ROW(L143)),COLUMN(A:A)),"")</f>
        <v/>
      </c>
      <c r="M144" s="344" t="str">
        <f t="array" ref="M144">IFERROR(INDEX($E$1:$E$200,SMALL(IF($E$2:$E$201&lt;&gt;"",ROW($E$2:$E$201),9999),ROW(M143)),COLUMN(A:A)),"")</f>
        <v/>
      </c>
      <c r="N144" s="344" t="str">
        <f t="array" ref="N144">IFERROR(INDEX($F$1:$F$200,SMALL(IF($F$2:$F$201&lt;&gt;"",ROW($F$2:$F$201),9999),ROW(N143)),COLUMN(A:A)),"")</f>
        <v/>
      </c>
      <c r="O144" s="344" t="str">
        <f t="array" ref="O144">IFERROR(INDEX($G$1:$G$200,SMALL(IF($G$2:$G$201&lt;&gt;"",ROW($G$2:$G$201),9999),ROW(O143)),COLUMN(A:A)),"")</f>
        <v/>
      </c>
      <c r="P144" s="17"/>
      <c r="Q144" s="344" t="str">
        <f t="array" ref="Q144:R144">IFERROR((INDEX(L$1:O$201,SMALL(IF(MATCH($L$2:$L$201&amp;$O$2:$O$201,$L$2:$L$201&amp;$O$2:$O$201, )=ROW($L$1:$O$200),ROW($L$2:$O$201),4^8),ROW(A143)),{1,4})&amp;""),"")</f>
        <v/>
      </c>
      <c r="R144" s="344" t="str">
        <v/>
      </c>
      <c r="S144" s="17"/>
      <c r="T144" s="17" t="str">
        <f t="array" ref="T144">T(INDEX(Q:Q,MIN(IF(COUNTIF(T$1:T143,$Q$2:$Q$201),4^8,ROW($Q$2:$Q$201)))))</f>
        <v/>
      </c>
      <c r="U144" s="17" t="str">
        <f t="shared" ref="U144:AD144" ca="1" si="308">IFERROR(OFFSET($R$1,SUMPRODUCT(SMALL(($Q$2:$Q$201=U$1)*ROW($Q$2:$Q$201),ROW(139:139)+COUNTA($Q$2:$Q$201)-SUM(1*($Q$2:$Q$201=U$1))))-1,),"")</f>
        <v/>
      </c>
      <c r="V144" s="17" t="str">
        <f t="shared" ca="1" si="308"/>
        <v/>
      </c>
      <c r="W144" s="17" t="str">
        <f t="shared" ca="1" si="308"/>
        <v/>
      </c>
      <c r="X144" s="17" t="str">
        <f t="shared" ca="1" si="308"/>
        <v/>
      </c>
      <c r="Y144" s="17" t="str">
        <f t="shared" ca="1" si="308"/>
        <v/>
      </c>
      <c r="Z144" s="17" t="str">
        <f t="shared" ca="1" si="308"/>
        <v/>
      </c>
      <c r="AA144" s="17" t="str">
        <f t="shared" ca="1" si="308"/>
        <v/>
      </c>
      <c r="AB144" s="17" t="str">
        <f t="shared" ca="1" si="308"/>
        <v/>
      </c>
      <c r="AC144" s="17" t="str">
        <f t="shared" ca="1" si="308"/>
        <v/>
      </c>
      <c r="AD144" s="17" t="str">
        <f t="shared" ca="1" si="308"/>
        <v/>
      </c>
      <c r="AE144" s="17"/>
      <c r="AF144" s="344" t="str">
        <f>IF(AND(地價差額試算!K158="",$AJ144&lt;&gt;""),AF143,IF(AND(地價差額試算!K158&lt;&gt;"",$AJ144&lt;&gt;""),地價差額試算!K158,""))</f>
        <v/>
      </c>
      <c r="AG144" s="344" t="str">
        <f>IF(AND(地價差額試算!L158="",$AJ144&lt;&gt;""),AG143,IF(AND(地價差額試算!L158&lt;&gt;"",$AJ144&lt;&gt;""),地價差額試算!L158,""))</f>
        <v/>
      </c>
      <c r="AH144" s="344" t="str">
        <f>IF(AND(地價差額試算!M158="",$AJ144&lt;&gt;""),AH143,IF(AND(地價差額試算!M158&lt;&gt;"",$AJ144&lt;&gt;""),地價差額試算!M158,""))</f>
        <v/>
      </c>
      <c r="AI144" s="344" t="str">
        <f>IF(地價差額試算!N158&lt;&gt;"",地價差額試算!N158,"")</f>
        <v/>
      </c>
      <c r="AJ144" s="344" t="str">
        <f>IF(地價差額試算!O158&lt;&gt;"",地價差額試算!O158,"")</f>
        <v/>
      </c>
      <c r="AK144" s="344" t="str">
        <f>IF(地價差額試算!P158&lt;&gt;"",地價差額試算!P158,"")</f>
        <v/>
      </c>
      <c r="AL144" s="344" t="str">
        <f>IF(地價差額試算!Q158&lt;&gt;"",地價差額試算!Q158,"")</f>
        <v/>
      </c>
      <c r="AM144" s="344" t="str">
        <f t="shared" si="282"/>
        <v/>
      </c>
      <c r="AN144" s="344" t="str">
        <f t="shared" si="277"/>
        <v/>
      </c>
      <c r="AO144" s="344" t="str">
        <f t="shared" si="278"/>
        <v/>
      </c>
      <c r="AP144" s="17"/>
      <c r="AQ144" s="344" t="str">
        <f t="array" ref="AQ144">IFERROR(INDEX($AF$1:$AF$200,SMALL(IF($AF$2:$AF$201&lt;&gt;"",ROW($AF$2:$AF$201),9999),ROW(AQ143)),COLUMN(A:A)),"")</f>
        <v/>
      </c>
      <c r="AR144" s="344" t="str">
        <f t="array" ref="AR144">IFERROR(INDEX($AJ$1:$AJ$200,SMALL(IF($AJ$2:$AJ$201&lt;&gt;"",ROW($AJ$2:$AJ$201),9999),ROW(AQ143)),COLUMN(A:A)),"")</f>
        <v/>
      </c>
      <c r="AS144" s="344" t="str">
        <f t="array" ref="AS144">IFERROR(INDEX($AK$1:$AK$200,SMALL(IF($AK$2:$AK$201&lt;&gt;"",ROW($AK$2:$AK$201),9999),ROW(AS143)),COLUMN(A:A)),"")</f>
        <v/>
      </c>
      <c r="AT144" s="344" t="str">
        <f t="array" ref="AT144">IFERROR(INDEX($AL$1:$AL$200,SMALL(IF($AL$2:$AL$201&lt;&gt;"",ROW($AL$2:$AL$201),9999),ROW(AT143)),COLUMN(A:A)),"")</f>
        <v/>
      </c>
      <c r="AU144" s="17"/>
      <c r="AV144" s="344" t="str">
        <f t="array" ref="AV144:AW144">IFERROR((INDEX(AQ$1:AT$201,SMALL(IF(MATCH($AQ$2:$AQ$201&amp;$AT$2:$AT$201,$AQ$2:$AQ$201&amp;$AT$2:$AT$201, )=ROW($AQ$1:$AT$200),ROW($AQ$2:$AT$201),4^8),ROW(AV143)),{1,4})&amp;""),"")</f>
        <v/>
      </c>
      <c r="AW144" s="344" t="str">
        <v/>
      </c>
      <c r="AX144" s="17"/>
      <c r="AY144" s="17" t="str">
        <f t="array" ref="AY144">T(INDEX(AV:AV,MIN(IF(COUNTIF(AY$1:AY143,$AV$2:$AV$201),4^8,ROW($AV$2:$AV$201)))))</f>
        <v/>
      </c>
      <c r="AZ144" s="17" t="str">
        <f t="shared" ref="AZ144:BI144" ca="1" si="309">IFERROR(OFFSET($AW$1,SUMPRODUCT(SMALL(($AV$2:$AV$201=AZ$1)*ROW($AV$2:$AV$201),ROW(139:139)+COUNTA($AV$2:$AV$201)-SUM(1*($AV$2:$AV$201=AZ$1))))-1,),"")</f>
        <v/>
      </c>
      <c r="BA144" s="17" t="str">
        <f t="shared" ca="1" si="309"/>
        <v/>
      </c>
      <c r="BB144" s="17" t="str">
        <f t="shared" ca="1" si="309"/>
        <v/>
      </c>
      <c r="BC144" s="17" t="str">
        <f t="shared" ca="1" si="309"/>
        <v/>
      </c>
      <c r="BD144" s="17" t="str">
        <f t="shared" ca="1" si="309"/>
        <v/>
      </c>
      <c r="BE144" s="17" t="str">
        <f t="shared" ca="1" si="309"/>
        <v/>
      </c>
      <c r="BF144" s="17" t="str">
        <f t="shared" ca="1" si="309"/>
        <v/>
      </c>
      <c r="BG144" s="17" t="str">
        <f t="shared" ca="1" si="309"/>
        <v/>
      </c>
      <c r="BH144" s="17" t="str">
        <f t="shared" ca="1" si="309"/>
        <v/>
      </c>
      <c r="BI144" s="17" t="str">
        <f t="shared" ca="1" si="309"/>
        <v/>
      </c>
      <c r="BJ144" s="17"/>
      <c r="BK144" s="18" t="str">
        <f t="array" ref="BK144">IFERROR(INDEX($E$1:$E$200,SMALL(IF($E$2:$E$201&lt;&gt;"",ROW($E$2:$E$201),9999),ROW($A143)),COLUMN(A:A)),"")</f>
        <v/>
      </c>
      <c r="BL144" s="18" t="str">
        <f t="array" ref="BL144">IFERROR(INDEX($AJ$1:$AJ$200,SMALL(IF($AJ$2:$AJ$201&lt;&gt;"",ROW($AJ$2:$AJ$201),9999),ROW(A143)),COLUMN(A:A)),"")</f>
        <v/>
      </c>
      <c r="BM144" s="18" t="str">
        <f t="array" ref="BM144">T(INDEX($BK:$BK,MIN(IF(COUNTIF(BM$1:BM143,$BK$2:$BK$201),4^8,ROW($BK$2:$BK$201)))))</f>
        <v/>
      </c>
      <c r="BN144" s="18" t="str">
        <f t="array" ref="BN144">T(INDEX($BL:$BL,MIN(IF(COUNTIF(BN$1:BN143,$BL$2:$BL$201),4^8,ROW($BL$2:$BL$201)))))</f>
        <v/>
      </c>
      <c r="BO144" s="18" t="str">
        <f t="array" aca="1" ref="BO144" ca="1">IF(ROW(BO143)&gt;(COUNTA($BM$2:$BN$201)-COUNTIF($BM$2:$BN$201,"")),"",INDIRECT(TEXT(RIGHT(SMALL(IF($BM$2:$BN$501&lt;&gt;"",COLUMN($BM$2:$BN$501)*10001+ROW($BM$2:$BN$501)*100,999999),ROW(BO143)),4),"!R00!C00"),))</f>
        <v/>
      </c>
      <c r="BP144" s="18" t="str">
        <f t="array" aca="1" ref="BP144" ca="1">T(INDEX($BO:$BO,MIN(IF(COUNTIF(BP$1:BP143,$BO$2:$BO$201),4^8,ROW($BO$2:$BO$201)))))</f>
        <v/>
      </c>
    </row>
    <row r="145" spans="1:68">
      <c r="A145" s="344" t="str">
        <f>IF(AND(地價差額試算!A159="",$E145&lt;&gt;""),A144,IF(AND(地價差額試算!A159&lt;&gt;"",$E145&lt;&gt;""),地價差額試算!A159,""))</f>
        <v/>
      </c>
      <c r="B145" s="344" t="str">
        <f>IF(AND(地價差額試算!B159="",$E145&lt;&gt;""),B144,IF(AND(地價差額試算!B159&lt;&gt;"",$E145&lt;&gt;""),地價差額試算!B159,""))</f>
        <v/>
      </c>
      <c r="C145" s="344" t="str">
        <f>IF(AND(地價差額試算!C159="",$E145&lt;&gt;""),C144,IF(AND(地價差額試算!C159&lt;&gt;"",$E145&lt;&gt;""),地價差額試算!C159,""))</f>
        <v/>
      </c>
      <c r="D145" s="344" t="str">
        <f>IF(地價差額試算!D159&lt;&gt;"",地價差額試算!D159,"")</f>
        <v/>
      </c>
      <c r="E145" s="344" t="str">
        <f>IF(地價差額試算!E159&lt;&gt;"",地價差額試算!E159,"")</f>
        <v/>
      </c>
      <c r="F145" s="344" t="str">
        <f>IF(地價差額試算!F159&lt;&gt;"",地價差額試算!F159,"")</f>
        <v/>
      </c>
      <c r="G145" s="344" t="str">
        <f>IF(地價差額試算!G159&lt;&gt;"",地價差額試算!G159,"")</f>
        <v/>
      </c>
      <c r="H145" s="344" t="str">
        <f t="shared" si="280"/>
        <v/>
      </c>
      <c r="I145" s="344" t="str">
        <f t="shared" si="274"/>
        <v/>
      </c>
      <c r="J145" s="344" t="str">
        <f t="shared" si="275"/>
        <v/>
      </c>
      <c r="K145" s="17"/>
      <c r="L145" s="344" t="str">
        <f t="array" ref="L145">IFERROR(INDEX($A$1:$A$200,SMALL(IF($A$2:$A$201&lt;&gt;"",ROW($A$2:$A$201),9999),ROW(L144)),COLUMN(A:A)),"")</f>
        <v/>
      </c>
      <c r="M145" s="344" t="str">
        <f t="array" ref="M145">IFERROR(INDEX($E$1:$E$200,SMALL(IF($E$2:$E$201&lt;&gt;"",ROW($E$2:$E$201),9999),ROW(M144)),COLUMN(A:A)),"")</f>
        <v/>
      </c>
      <c r="N145" s="344" t="str">
        <f t="array" ref="N145">IFERROR(INDEX($F$1:$F$200,SMALL(IF($F$2:$F$201&lt;&gt;"",ROW($F$2:$F$201),9999),ROW(N144)),COLUMN(A:A)),"")</f>
        <v/>
      </c>
      <c r="O145" s="344" t="str">
        <f t="array" ref="O145">IFERROR(INDEX($G$1:$G$200,SMALL(IF($G$2:$G$201&lt;&gt;"",ROW($G$2:$G$201),9999),ROW(O144)),COLUMN(A:A)),"")</f>
        <v/>
      </c>
      <c r="P145" s="17"/>
      <c r="Q145" s="344" t="str">
        <f t="array" ref="Q145:R145">IFERROR((INDEX(L$1:O$201,SMALL(IF(MATCH($L$2:$L$201&amp;$O$2:$O$201,$L$2:$L$201&amp;$O$2:$O$201, )=ROW($L$1:$O$200),ROW($L$2:$O$201),4^8),ROW(A144)),{1,4})&amp;""),"")</f>
        <v/>
      </c>
      <c r="R145" s="344" t="str">
        <v/>
      </c>
      <c r="S145" s="17"/>
      <c r="T145" s="17" t="str">
        <f t="array" ref="T145">T(INDEX(Q:Q,MIN(IF(COUNTIF(T$1:T144,$Q$2:$Q$201),4^8,ROW($Q$2:$Q$201)))))</f>
        <v/>
      </c>
      <c r="U145" s="17" t="str">
        <f t="shared" ref="U145:AD145" ca="1" si="310">IFERROR(OFFSET($R$1,SUMPRODUCT(SMALL(($Q$2:$Q$201=U$1)*ROW($Q$2:$Q$201),ROW(140:140)+COUNTA($Q$2:$Q$201)-SUM(1*($Q$2:$Q$201=U$1))))-1,),"")</f>
        <v/>
      </c>
      <c r="V145" s="17" t="str">
        <f t="shared" ca="1" si="310"/>
        <v/>
      </c>
      <c r="W145" s="17" t="str">
        <f t="shared" ca="1" si="310"/>
        <v/>
      </c>
      <c r="X145" s="17" t="str">
        <f t="shared" ca="1" si="310"/>
        <v/>
      </c>
      <c r="Y145" s="17" t="str">
        <f t="shared" ca="1" si="310"/>
        <v/>
      </c>
      <c r="Z145" s="17" t="str">
        <f t="shared" ca="1" si="310"/>
        <v/>
      </c>
      <c r="AA145" s="17" t="str">
        <f t="shared" ca="1" si="310"/>
        <v/>
      </c>
      <c r="AB145" s="17" t="str">
        <f t="shared" ca="1" si="310"/>
        <v/>
      </c>
      <c r="AC145" s="17" t="str">
        <f t="shared" ca="1" si="310"/>
        <v/>
      </c>
      <c r="AD145" s="17" t="str">
        <f t="shared" ca="1" si="310"/>
        <v/>
      </c>
      <c r="AE145" s="17"/>
      <c r="AF145" s="344" t="str">
        <f>IF(AND(地價差額試算!K159="",$AJ145&lt;&gt;""),AF144,IF(AND(地價差額試算!K159&lt;&gt;"",$AJ145&lt;&gt;""),地價差額試算!K159,""))</f>
        <v/>
      </c>
      <c r="AG145" s="344" t="str">
        <f>IF(AND(地價差額試算!L159="",$AJ145&lt;&gt;""),AG144,IF(AND(地價差額試算!L159&lt;&gt;"",$AJ145&lt;&gt;""),地價差額試算!L159,""))</f>
        <v/>
      </c>
      <c r="AH145" s="344" t="str">
        <f>IF(AND(地價差額試算!M159="",$AJ145&lt;&gt;""),AH144,IF(AND(地價差額試算!M159&lt;&gt;"",$AJ145&lt;&gt;""),地價差額試算!M159,""))</f>
        <v/>
      </c>
      <c r="AI145" s="344" t="str">
        <f>IF(地價差額試算!N159&lt;&gt;"",地價差額試算!N159,"")</f>
        <v/>
      </c>
      <c r="AJ145" s="344" t="str">
        <f>IF(地價差額試算!O159&lt;&gt;"",地價差額試算!O159,"")</f>
        <v/>
      </c>
      <c r="AK145" s="344" t="str">
        <f>IF(地價差額試算!P159&lt;&gt;"",地價差額試算!P159,"")</f>
        <v/>
      </c>
      <c r="AL145" s="344" t="str">
        <f>IF(地價差額試算!Q159&lt;&gt;"",地價差額試算!Q159,"")</f>
        <v/>
      </c>
      <c r="AM145" s="344" t="str">
        <f t="shared" si="282"/>
        <v/>
      </c>
      <c r="AN145" s="344" t="str">
        <f t="shared" si="277"/>
        <v/>
      </c>
      <c r="AO145" s="344" t="str">
        <f t="shared" si="278"/>
        <v/>
      </c>
      <c r="AP145" s="17"/>
      <c r="AQ145" s="344" t="str">
        <f t="array" ref="AQ145">IFERROR(INDEX($AF$1:$AF$200,SMALL(IF($AF$2:$AF$201&lt;&gt;"",ROW($AF$2:$AF$201),9999),ROW(AQ144)),COLUMN(A:A)),"")</f>
        <v/>
      </c>
      <c r="AR145" s="344" t="str">
        <f t="array" ref="AR145">IFERROR(INDEX($AJ$1:$AJ$200,SMALL(IF($AJ$2:$AJ$201&lt;&gt;"",ROW($AJ$2:$AJ$201),9999),ROW(AQ144)),COLUMN(A:A)),"")</f>
        <v/>
      </c>
      <c r="AS145" s="344" t="str">
        <f t="array" ref="AS145">IFERROR(INDEX($AK$1:$AK$200,SMALL(IF($AK$2:$AK$201&lt;&gt;"",ROW($AK$2:$AK$201),9999),ROW(AS144)),COLUMN(A:A)),"")</f>
        <v/>
      </c>
      <c r="AT145" s="344" t="str">
        <f t="array" ref="AT145">IFERROR(INDEX($AL$1:$AL$200,SMALL(IF($AL$2:$AL$201&lt;&gt;"",ROW($AL$2:$AL$201),9999),ROW(AT144)),COLUMN(A:A)),"")</f>
        <v/>
      </c>
      <c r="AU145" s="17"/>
      <c r="AV145" s="344" t="str">
        <f t="array" ref="AV145:AW145">IFERROR((INDEX(AQ$1:AT$201,SMALL(IF(MATCH($AQ$2:$AQ$201&amp;$AT$2:$AT$201,$AQ$2:$AQ$201&amp;$AT$2:$AT$201, )=ROW($AQ$1:$AT$200),ROW($AQ$2:$AT$201),4^8),ROW(AV144)),{1,4})&amp;""),"")</f>
        <v/>
      </c>
      <c r="AW145" s="344" t="str">
        <v/>
      </c>
      <c r="AX145" s="17"/>
      <c r="AY145" s="17" t="str">
        <f t="array" ref="AY145">T(INDEX(AV:AV,MIN(IF(COUNTIF(AY$1:AY144,$AV$2:$AV$201),4^8,ROW($AV$2:$AV$201)))))</f>
        <v/>
      </c>
      <c r="AZ145" s="17" t="str">
        <f t="shared" ref="AZ145:BI145" ca="1" si="311">IFERROR(OFFSET($AW$1,SUMPRODUCT(SMALL(($AV$2:$AV$201=AZ$1)*ROW($AV$2:$AV$201),ROW(140:140)+COUNTA($AV$2:$AV$201)-SUM(1*($AV$2:$AV$201=AZ$1))))-1,),"")</f>
        <v/>
      </c>
      <c r="BA145" s="17" t="str">
        <f t="shared" ca="1" si="311"/>
        <v/>
      </c>
      <c r="BB145" s="17" t="str">
        <f t="shared" ca="1" si="311"/>
        <v/>
      </c>
      <c r="BC145" s="17" t="str">
        <f t="shared" ca="1" si="311"/>
        <v/>
      </c>
      <c r="BD145" s="17" t="str">
        <f t="shared" ca="1" si="311"/>
        <v/>
      </c>
      <c r="BE145" s="17" t="str">
        <f t="shared" ca="1" si="311"/>
        <v/>
      </c>
      <c r="BF145" s="17" t="str">
        <f t="shared" ca="1" si="311"/>
        <v/>
      </c>
      <c r="BG145" s="17" t="str">
        <f t="shared" ca="1" si="311"/>
        <v/>
      </c>
      <c r="BH145" s="17" t="str">
        <f t="shared" ca="1" si="311"/>
        <v/>
      </c>
      <c r="BI145" s="17" t="str">
        <f t="shared" ca="1" si="311"/>
        <v/>
      </c>
      <c r="BJ145" s="17"/>
      <c r="BK145" s="18" t="str">
        <f t="array" ref="BK145">IFERROR(INDEX($E$1:$E$200,SMALL(IF($E$2:$E$201&lt;&gt;"",ROW($E$2:$E$201),9999),ROW($A144)),COLUMN(A:A)),"")</f>
        <v/>
      </c>
      <c r="BL145" s="18" t="str">
        <f t="array" ref="BL145">IFERROR(INDEX($AJ$1:$AJ$200,SMALL(IF($AJ$2:$AJ$201&lt;&gt;"",ROW($AJ$2:$AJ$201),9999),ROW(A144)),COLUMN(A:A)),"")</f>
        <v/>
      </c>
      <c r="BM145" s="18" t="str">
        <f t="array" ref="BM145">T(INDEX($BK:$BK,MIN(IF(COUNTIF(BM$1:BM144,$BK$2:$BK$201),4^8,ROW($BK$2:$BK$201)))))</f>
        <v/>
      </c>
      <c r="BN145" s="18" t="str">
        <f t="array" ref="BN145">T(INDEX($BL:$BL,MIN(IF(COUNTIF(BN$1:BN144,$BL$2:$BL$201),4^8,ROW($BL$2:$BL$201)))))</f>
        <v/>
      </c>
      <c r="BO145" s="18" t="str">
        <f t="array" aca="1" ref="BO145" ca="1">IF(ROW(BO144)&gt;(COUNTA($BM$2:$BN$201)-COUNTIF($BM$2:$BN$201,"")),"",INDIRECT(TEXT(RIGHT(SMALL(IF($BM$2:$BN$501&lt;&gt;"",COLUMN($BM$2:$BN$501)*10001+ROW($BM$2:$BN$501)*100,999999),ROW(BO144)),4),"!R00!C00"),))</f>
        <v/>
      </c>
      <c r="BP145" s="18" t="str">
        <f t="array" aca="1" ref="BP145" ca="1">T(INDEX($BO:$BO,MIN(IF(COUNTIF(BP$1:BP144,$BO$2:$BO$201),4^8,ROW($BO$2:$BO$201)))))</f>
        <v/>
      </c>
    </row>
    <row r="146" spans="1:68">
      <c r="A146" s="344" t="str">
        <f>IF(AND(地價差額試算!A160="",$E146&lt;&gt;""),A145,IF(AND(地價差額試算!A160&lt;&gt;"",$E146&lt;&gt;""),地價差額試算!A160,""))</f>
        <v/>
      </c>
      <c r="B146" s="344" t="str">
        <f>IF(AND(地價差額試算!B160="",$E146&lt;&gt;""),B145,IF(AND(地價差額試算!B160&lt;&gt;"",$E146&lt;&gt;""),地價差額試算!B160,""))</f>
        <v/>
      </c>
      <c r="C146" s="344" t="str">
        <f>IF(AND(地價差額試算!C160="",$E146&lt;&gt;""),C145,IF(AND(地價差額試算!C160&lt;&gt;"",$E146&lt;&gt;""),地價差額試算!C160,""))</f>
        <v/>
      </c>
      <c r="D146" s="344" t="str">
        <f>IF(地價差額試算!D160&lt;&gt;"",地價差額試算!D160,"")</f>
        <v/>
      </c>
      <c r="E146" s="344" t="str">
        <f>IF(地價差額試算!E160&lt;&gt;"",地價差額試算!E160,"")</f>
        <v/>
      </c>
      <c r="F146" s="344" t="str">
        <f>IF(地價差額試算!F160&lt;&gt;"",地價差額試算!F160,"")</f>
        <v/>
      </c>
      <c r="G146" s="344" t="str">
        <f>IF(地價差額試算!G160&lt;&gt;"",地價差額試算!G160,"")</f>
        <v/>
      </c>
      <c r="H146" s="344" t="str">
        <f t="shared" si="280"/>
        <v/>
      </c>
      <c r="I146" s="344" t="str">
        <f t="shared" si="274"/>
        <v/>
      </c>
      <c r="J146" s="344" t="str">
        <f t="shared" si="275"/>
        <v/>
      </c>
      <c r="K146" s="17"/>
      <c r="L146" s="344" t="str">
        <f t="array" ref="L146">IFERROR(INDEX($A$1:$A$200,SMALL(IF($A$2:$A$201&lt;&gt;"",ROW($A$2:$A$201),9999),ROW(L145)),COLUMN(A:A)),"")</f>
        <v/>
      </c>
      <c r="M146" s="344" t="str">
        <f t="array" ref="M146">IFERROR(INDEX($E$1:$E$200,SMALL(IF($E$2:$E$201&lt;&gt;"",ROW($E$2:$E$201),9999),ROW(M145)),COLUMN(A:A)),"")</f>
        <v/>
      </c>
      <c r="N146" s="344" t="str">
        <f t="array" ref="N146">IFERROR(INDEX($F$1:$F$200,SMALL(IF($F$2:$F$201&lt;&gt;"",ROW($F$2:$F$201),9999),ROW(N145)),COLUMN(A:A)),"")</f>
        <v/>
      </c>
      <c r="O146" s="344" t="str">
        <f t="array" ref="O146">IFERROR(INDEX($G$1:$G$200,SMALL(IF($G$2:$G$201&lt;&gt;"",ROW($G$2:$G$201),9999),ROW(O145)),COLUMN(A:A)),"")</f>
        <v/>
      </c>
      <c r="P146" s="17"/>
      <c r="Q146" s="344" t="str">
        <f t="array" ref="Q146:R146">IFERROR((INDEX(L$1:O$201,SMALL(IF(MATCH($L$2:$L$201&amp;$O$2:$O$201,$L$2:$L$201&amp;$O$2:$O$201, )=ROW($L$1:$O$200),ROW($L$2:$O$201),4^8),ROW(A145)),{1,4})&amp;""),"")</f>
        <v/>
      </c>
      <c r="R146" s="344" t="str">
        <v/>
      </c>
      <c r="S146" s="17"/>
      <c r="T146" s="17" t="str">
        <f t="array" ref="T146">T(INDEX(Q:Q,MIN(IF(COUNTIF(T$1:T145,$Q$2:$Q$201),4^8,ROW($Q$2:$Q$201)))))</f>
        <v/>
      </c>
      <c r="U146" s="17" t="str">
        <f t="shared" ref="U146:AD146" ca="1" si="312">IFERROR(OFFSET($R$1,SUMPRODUCT(SMALL(($Q$2:$Q$201=U$1)*ROW($Q$2:$Q$201),ROW(141:141)+COUNTA($Q$2:$Q$201)-SUM(1*($Q$2:$Q$201=U$1))))-1,),"")</f>
        <v/>
      </c>
      <c r="V146" s="17" t="str">
        <f t="shared" ca="1" si="312"/>
        <v/>
      </c>
      <c r="W146" s="17" t="str">
        <f t="shared" ca="1" si="312"/>
        <v/>
      </c>
      <c r="X146" s="17" t="str">
        <f t="shared" ca="1" si="312"/>
        <v/>
      </c>
      <c r="Y146" s="17" t="str">
        <f t="shared" ca="1" si="312"/>
        <v/>
      </c>
      <c r="Z146" s="17" t="str">
        <f t="shared" ca="1" si="312"/>
        <v/>
      </c>
      <c r="AA146" s="17" t="str">
        <f t="shared" ca="1" si="312"/>
        <v/>
      </c>
      <c r="AB146" s="17" t="str">
        <f t="shared" ca="1" si="312"/>
        <v/>
      </c>
      <c r="AC146" s="17" t="str">
        <f t="shared" ca="1" si="312"/>
        <v/>
      </c>
      <c r="AD146" s="17" t="str">
        <f t="shared" ca="1" si="312"/>
        <v/>
      </c>
      <c r="AE146" s="17"/>
      <c r="AF146" s="344" t="str">
        <f>IF(AND(地價差額試算!K160="",$AJ146&lt;&gt;""),AF145,IF(AND(地價差額試算!K160&lt;&gt;"",$AJ146&lt;&gt;""),地價差額試算!K160,""))</f>
        <v/>
      </c>
      <c r="AG146" s="344" t="str">
        <f>IF(AND(地價差額試算!L160="",$AJ146&lt;&gt;""),AG145,IF(AND(地價差額試算!L160&lt;&gt;"",$AJ146&lt;&gt;""),地價差額試算!L160,""))</f>
        <v/>
      </c>
      <c r="AH146" s="344" t="str">
        <f>IF(AND(地價差額試算!M160="",$AJ146&lt;&gt;""),AH145,IF(AND(地價差額試算!M160&lt;&gt;"",$AJ146&lt;&gt;""),地價差額試算!M160,""))</f>
        <v/>
      </c>
      <c r="AI146" s="344" t="str">
        <f>IF(地價差額試算!N160&lt;&gt;"",地價差額試算!N160,"")</f>
        <v/>
      </c>
      <c r="AJ146" s="344" t="str">
        <f>IF(地價差額試算!O160&lt;&gt;"",地價差額試算!O160,"")</f>
        <v/>
      </c>
      <c r="AK146" s="344" t="str">
        <f>IF(地價差額試算!P160&lt;&gt;"",地價差額試算!P160,"")</f>
        <v/>
      </c>
      <c r="AL146" s="344" t="str">
        <f>IF(地價差額試算!Q160&lt;&gt;"",地價差額試算!Q160,"")</f>
        <v/>
      </c>
      <c r="AM146" s="344" t="str">
        <f t="shared" si="282"/>
        <v/>
      </c>
      <c r="AN146" s="344" t="str">
        <f t="shared" si="277"/>
        <v/>
      </c>
      <c r="AO146" s="344" t="str">
        <f t="shared" si="278"/>
        <v/>
      </c>
      <c r="AP146" s="17"/>
      <c r="AQ146" s="344" t="str">
        <f t="array" ref="AQ146">IFERROR(INDEX($AF$1:$AF$200,SMALL(IF($AF$2:$AF$201&lt;&gt;"",ROW($AF$2:$AF$201),9999),ROW(AQ145)),COLUMN(A:A)),"")</f>
        <v/>
      </c>
      <c r="AR146" s="344" t="str">
        <f t="array" ref="AR146">IFERROR(INDEX($AJ$1:$AJ$200,SMALL(IF($AJ$2:$AJ$201&lt;&gt;"",ROW($AJ$2:$AJ$201),9999),ROW(AQ145)),COLUMN(A:A)),"")</f>
        <v/>
      </c>
      <c r="AS146" s="344" t="str">
        <f t="array" ref="AS146">IFERROR(INDEX($AK$1:$AK$200,SMALL(IF($AK$2:$AK$201&lt;&gt;"",ROW($AK$2:$AK$201),9999),ROW(AS145)),COLUMN(A:A)),"")</f>
        <v/>
      </c>
      <c r="AT146" s="344" t="str">
        <f t="array" ref="AT146">IFERROR(INDEX($AL$1:$AL$200,SMALL(IF($AL$2:$AL$201&lt;&gt;"",ROW($AL$2:$AL$201),9999),ROW(AT145)),COLUMN(A:A)),"")</f>
        <v/>
      </c>
      <c r="AU146" s="17"/>
      <c r="AV146" s="344" t="str">
        <f t="array" ref="AV146:AW146">IFERROR((INDEX(AQ$1:AT$201,SMALL(IF(MATCH($AQ$2:$AQ$201&amp;$AT$2:$AT$201,$AQ$2:$AQ$201&amp;$AT$2:$AT$201, )=ROW($AQ$1:$AT$200),ROW($AQ$2:$AT$201),4^8),ROW(AV145)),{1,4})&amp;""),"")</f>
        <v/>
      </c>
      <c r="AW146" s="344" t="str">
        <v/>
      </c>
      <c r="AX146" s="17"/>
      <c r="AY146" s="17" t="str">
        <f t="array" ref="AY146">T(INDEX(AV:AV,MIN(IF(COUNTIF(AY$1:AY145,$AV$2:$AV$201),4^8,ROW($AV$2:$AV$201)))))</f>
        <v/>
      </c>
      <c r="AZ146" s="17" t="str">
        <f t="shared" ref="AZ146:BI146" ca="1" si="313">IFERROR(OFFSET($AW$1,SUMPRODUCT(SMALL(($AV$2:$AV$201=AZ$1)*ROW($AV$2:$AV$201),ROW(141:141)+COUNTA($AV$2:$AV$201)-SUM(1*($AV$2:$AV$201=AZ$1))))-1,),"")</f>
        <v/>
      </c>
      <c r="BA146" s="17" t="str">
        <f t="shared" ca="1" si="313"/>
        <v/>
      </c>
      <c r="BB146" s="17" t="str">
        <f t="shared" ca="1" si="313"/>
        <v/>
      </c>
      <c r="BC146" s="17" t="str">
        <f t="shared" ca="1" si="313"/>
        <v/>
      </c>
      <c r="BD146" s="17" t="str">
        <f t="shared" ca="1" si="313"/>
        <v/>
      </c>
      <c r="BE146" s="17" t="str">
        <f t="shared" ca="1" si="313"/>
        <v/>
      </c>
      <c r="BF146" s="17" t="str">
        <f t="shared" ca="1" si="313"/>
        <v/>
      </c>
      <c r="BG146" s="17" t="str">
        <f t="shared" ca="1" si="313"/>
        <v/>
      </c>
      <c r="BH146" s="17" t="str">
        <f t="shared" ca="1" si="313"/>
        <v/>
      </c>
      <c r="BI146" s="17" t="str">
        <f t="shared" ca="1" si="313"/>
        <v/>
      </c>
      <c r="BJ146" s="17"/>
      <c r="BK146" s="18" t="str">
        <f t="array" ref="BK146">IFERROR(INDEX($E$1:$E$200,SMALL(IF($E$2:$E$201&lt;&gt;"",ROW($E$2:$E$201),9999),ROW($A145)),COLUMN(A:A)),"")</f>
        <v/>
      </c>
      <c r="BL146" s="18" t="str">
        <f t="array" ref="BL146">IFERROR(INDEX($AJ$1:$AJ$200,SMALL(IF($AJ$2:$AJ$201&lt;&gt;"",ROW($AJ$2:$AJ$201),9999),ROW(A145)),COLUMN(A:A)),"")</f>
        <v/>
      </c>
      <c r="BM146" s="18" t="str">
        <f t="array" ref="BM146">T(INDEX($BK:$BK,MIN(IF(COUNTIF(BM$1:BM145,$BK$2:$BK$201),4^8,ROW($BK$2:$BK$201)))))</f>
        <v/>
      </c>
      <c r="BN146" s="18" t="str">
        <f t="array" ref="BN146">T(INDEX($BL:$BL,MIN(IF(COUNTIF(BN$1:BN145,$BL$2:$BL$201),4^8,ROW($BL$2:$BL$201)))))</f>
        <v/>
      </c>
      <c r="BO146" s="18" t="str">
        <f t="array" aca="1" ref="BO146" ca="1">IF(ROW(BO145)&gt;(COUNTA($BM$2:$BN$201)-COUNTIF($BM$2:$BN$201,"")),"",INDIRECT(TEXT(RIGHT(SMALL(IF($BM$2:$BN$501&lt;&gt;"",COLUMN($BM$2:$BN$501)*10001+ROW($BM$2:$BN$501)*100,999999),ROW(BO145)),4),"!R00!C00"),))</f>
        <v/>
      </c>
      <c r="BP146" s="18" t="str">
        <f t="array" aca="1" ref="BP146" ca="1">T(INDEX($BO:$BO,MIN(IF(COUNTIF(BP$1:BP145,$BO$2:$BO$201),4^8,ROW($BO$2:$BO$201)))))</f>
        <v/>
      </c>
    </row>
    <row r="147" spans="1:68">
      <c r="A147" s="344" t="str">
        <f>IF(AND(地價差額試算!A161="",$E147&lt;&gt;""),A146,IF(AND(地價差額試算!A161&lt;&gt;"",$E147&lt;&gt;""),地價差額試算!A161,""))</f>
        <v/>
      </c>
      <c r="B147" s="344" t="str">
        <f>IF(AND(地價差額試算!B161="",$E147&lt;&gt;""),B146,IF(AND(地價差額試算!B161&lt;&gt;"",$E147&lt;&gt;""),地價差額試算!B161,""))</f>
        <v/>
      </c>
      <c r="C147" s="344" t="str">
        <f>IF(AND(地價差額試算!C161="",$E147&lt;&gt;""),C146,IF(AND(地價差額試算!C161&lt;&gt;"",$E147&lt;&gt;""),地價差額試算!C161,""))</f>
        <v/>
      </c>
      <c r="D147" s="344" t="str">
        <f>IF(地價差額試算!D161&lt;&gt;"",地價差額試算!D161,"")</f>
        <v/>
      </c>
      <c r="E147" s="344" t="str">
        <f>IF(地價差額試算!E161&lt;&gt;"",地價差額試算!E161,"")</f>
        <v/>
      </c>
      <c r="F147" s="344" t="str">
        <f>IF(地價差額試算!F161&lt;&gt;"",地價差額試算!F161,"")</f>
        <v/>
      </c>
      <c r="G147" s="344" t="str">
        <f>IF(地價差額試算!G161&lt;&gt;"",地價差額試算!G161,"")</f>
        <v/>
      </c>
      <c r="H147" s="344" t="str">
        <f t="shared" si="280"/>
        <v/>
      </c>
      <c r="I147" s="344" t="str">
        <f t="shared" si="274"/>
        <v/>
      </c>
      <c r="J147" s="344" t="str">
        <f t="shared" si="275"/>
        <v/>
      </c>
      <c r="K147" s="17"/>
      <c r="L147" s="344" t="str">
        <f t="array" ref="L147">IFERROR(INDEX($A$1:$A$200,SMALL(IF($A$2:$A$201&lt;&gt;"",ROW($A$2:$A$201),9999),ROW(L146)),COLUMN(A:A)),"")</f>
        <v/>
      </c>
      <c r="M147" s="344" t="str">
        <f t="array" ref="M147">IFERROR(INDEX($E$1:$E$200,SMALL(IF($E$2:$E$201&lt;&gt;"",ROW($E$2:$E$201),9999),ROW(M146)),COLUMN(A:A)),"")</f>
        <v/>
      </c>
      <c r="N147" s="344" t="str">
        <f t="array" ref="N147">IFERROR(INDEX($F$1:$F$200,SMALL(IF($F$2:$F$201&lt;&gt;"",ROW($F$2:$F$201),9999),ROW(N146)),COLUMN(A:A)),"")</f>
        <v/>
      </c>
      <c r="O147" s="344" t="str">
        <f t="array" ref="O147">IFERROR(INDEX($G$1:$G$200,SMALL(IF($G$2:$G$201&lt;&gt;"",ROW($G$2:$G$201),9999),ROW(O146)),COLUMN(A:A)),"")</f>
        <v/>
      </c>
      <c r="P147" s="17"/>
      <c r="Q147" s="344" t="str">
        <f t="array" ref="Q147:R147">IFERROR((INDEX(L$1:O$201,SMALL(IF(MATCH($L$2:$L$201&amp;$O$2:$O$201,$L$2:$L$201&amp;$O$2:$O$201, )=ROW($L$1:$O$200),ROW($L$2:$O$201),4^8),ROW(A146)),{1,4})&amp;""),"")</f>
        <v/>
      </c>
      <c r="R147" s="344" t="str">
        <v/>
      </c>
      <c r="S147" s="17"/>
      <c r="T147" s="17" t="str">
        <f t="array" ref="T147">T(INDEX(Q:Q,MIN(IF(COUNTIF(T$1:T146,$Q$2:$Q$201),4^8,ROW($Q$2:$Q$201)))))</f>
        <v/>
      </c>
      <c r="U147" s="17" t="str">
        <f t="shared" ref="U147:AD147" ca="1" si="314">IFERROR(OFFSET($R$1,SUMPRODUCT(SMALL(($Q$2:$Q$201=U$1)*ROW($Q$2:$Q$201),ROW(142:142)+COUNTA($Q$2:$Q$201)-SUM(1*($Q$2:$Q$201=U$1))))-1,),"")</f>
        <v/>
      </c>
      <c r="V147" s="17" t="str">
        <f t="shared" ca="1" si="314"/>
        <v/>
      </c>
      <c r="W147" s="17" t="str">
        <f t="shared" ca="1" si="314"/>
        <v/>
      </c>
      <c r="X147" s="17" t="str">
        <f t="shared" ca="1" si="314"/>
        <v/>
      </c>
      <c r="Y147" s="17" t="str">
        <f t="shared" ca="1" si="314"/>
        <v/>
      </c>
      <c r="Z147" s="17" t="str">
        <f t="shared" ca="1" si="314"/>
        <v/>
      </c>
      <c r="AA147" s="17" t="str">
        <f t="shared" ca="1" si="314"/>
        <v/>
      </c>
      <c r="AB147" s="17" t="str">
        <f t="shared" ca="1" si="314"/>
        <v/>
      </c>
      <c r="AC147" s="17" t="str">
        <f t="shared" ca="1" si="314"/>
        <v/>
      </c>
      <c r="AD147" s="17" t="str">
        <f t="shared" ca="1" si="314"/>
        <v/>
      </c>
      <c r="AE147" s="17"/>
      <c r="AF147" s="344" t="str">
        <f>IF(AND(地價差額試算!K161="",$AJ147&lt;&gt;""),AF146,IF(AND(地價差額試算!K161&lt;&gt;"",$AJ147&lt;&gt;""),地價差額試算!K161,""))</f>
        <v/>
      </c>
      <c r="AG147" s="344" t="str">
        <f>IF(AND(地價差額試算!L161="",$AJ147&lt;&gt;""),AG146,IF(AND(地價差額試算!L161&lt;&gt;"",$AJ147&lt;&gt;""),地價差額試算!L161,""))</f>
        <v/>
      </c>
      <c r="AH147" s="344" t="str">
        <f>IF(AND(地價差額試算!M161="",$AJ147&lt;&gt;""),AH146,IF(AND(地價差額試算!M161&lt;&gt;"",$AJ147&lt;&gt;""),地價差額試算!M161,""))</f>
        <v/>
      </c>
      <c r="AI147" s="344" t="str">
        <f>IF(地價差額試算!N161&lt;&gt;"",地價差額試算!N161,"")</f>
        <v/>
      </c>
      <c r="AJ147" s="344" t="str">
        <f>IF(地價差額試算!O161&lt;&gt;"",地價差額試算!O161,"")</f>
        <v/>
      </c>
      <c r="AK147" s="344" t="str">
        <f>IF(地價差額試算!P161&lt;&gt;"",地價差額試算!P161,"")</f>
        <v/>
      </c>
      <c r="AL147" s="344" t="str">
        <f>IF(地價差額試算!Q161&lt;&gt;"",地價差額試算!Q161,"")</f>
        <v/>
      </c>
      <c r="AM147" s="344" t="str">
        <f t="shared" si="282"/>
        <v/>
      </c>
      <c r="AN147" s="344" t="str">
        <f t="shared" si="277"/>
        <v/>
      </c>
      <c r="AO147" s="344" t="str">
        <f t="shared" si="278"/>
        <v/>
      </c>
      <c r="AP147" s="17"/>
      <c r="AQ147" s="344" t="str">
        <f t="array" ref="AQ147">IFERROR(INDEX($AF$1:$AF$200,SMALL(IF($AF$2:$AF$201&lt;&gt;"",ROW($AF$2:$AF$201),9999),ROW(AQ146)),COLUMN(A:A)),"")</f>
        <v/>
      </c>
      <c r="AR147" s="344" t="str">
        <f t="array" ref="AR147">IFERROR(INDEX($AJ$1:$AJ$200,SMALL(IF($AJ$2:$AJ$201&lt;&gt;"",ROW($AJ$2:$AJ$201),9999),ROW(AQ146)),COLUMN(A:A)),"")</f>
        <v/>
      </c>
      <c r="AS147" s="344" t="str">
        <f t="array" ref="AS147">IFERROR(INDEX($AK$1:$AK$200,SMALL(IF($AK$2:$AK$201&lt;&gt;"",ROW($AK$2:$AK$201),9999),ROW(AS146)),COLUMN(A:A)),"")</f>
        <v/>
      </c>
      <c r="AT147" s="344" t="str">
        <f t="array" ref="AT147">IFERROR(INDEX($AL$1:$AL$200,SMALL(IF($AL$2:$AL$201&lt;&gt;"",ROW($AL$2:$AL$201),9999),ROW(AT146)),COLUMN(A:A)),"")</f>
        <v/>
      </c>
      <c r="AU147" s="17"/>
      <c r="AV147" s="344" t="str">
        <f t="array" ref="AV147:AW147">IFERROR((INDEX(AQ$1:AT$201,SMALL(IF(MATCH($AQ$2:$AQ$201&amp;$AT$2:$AT$201,$AQ$2:$AQ$201&amp;$AT$2:$AT$201, )=ROW($AQ$1:$AT$200),ROW($AQ$2:$AT$201),4^8),ROW(AV146)),{1,4})&amp;""),"")</f>
        <v/>
      </c>
      <c r="AW147" s="344" t="str">
        <v/>
      </c>
      <c r="AX147" s="17"/>
      <c r="AY147" s="17" t="str">
        <f t="array" ref="AY147">T(INDEX(AV:AV,MIN(IF(COUNTIF(AY$1:AY146,$AV$2:$AV$201),4^8,ROW($AV$2:$AV$201)))))</f>
        <v/>
      </c>
      <c r="AZ147" s="17" t="str">
        <f t="shared" ref="AZ147:BI147" ca="1" si="315">IFERROR(OFFSET($AW$1,SUMPRODUCT(SMALL(($AV$2:$AV$201=AZ$1)*ROW($AV$2:$AV$201),ROW(142:142)+COUNTA($AV$2:$AV$201)-SUM(1*($AV$2:$AV$201=AZ$1))))-1,),"")</f>
        <v/>
      </c>
      <c r="BA147" s="17" t="str">
        <f t="shared" ca="1" si="315"/>
        <v/>
      </c>
      <c r="BB147" s="17" t="str">
        <f t="shared" ca="1" si="315"/>
        <v/>
      </c>
      <c r="BC147" s="17" t="str">
        <f t="shared" ca="1" si="315"/>
        <v/>
      </c>
      <c r="BD147" s="17" t="str">
        <f t="shared" ca="1" si="315"/>
        <v/>
      </c>
      <c r="BE147" s="17" t="str">
        <f t="shared" ca="1" si="315"/>
        <v/>
      </c>
      <c r="BF147" s="17" t="str">
        <f t="shared" ca="1" si="315"/>
        <v/>
      </c>
      <c r="BG147" s="17" t="str">
        <f t="shared" ca="1" si="315"/>
        <v/>
      </c>
      <c r="BH147" s="17" t="str">
        <f t="shared" ca="1" si="315"/>
        <v/>
      </c>
      <c r="BI147" s="17" t="str">
        <f t="shared" ca="1" si="315"/>
        <v/>
      </c>
      <c r="BJ147" s="17"/>
      <c r="BK147" s="18" t="str">
        <f t="array" ref="BK147">IFERROR(INDEX($E$1:$E$200,SMALL(IF($E$2:$E$201&lt;&gt;"",ROW($E$2:$E$201),9999),ROW($A146)),COLUMN(A:A)),"")</f>
        <v/>
      </c>
      <c r="BL147" s="18" t="str">
        <f t="array" ref="BL147">IFERROR(INDEX($AJ$1:$AJ$200,SMALL(IF($AJ$2:$AJ$201&lt;&gt;"",ROW($AJ$2:$AJ$201),9999),ROW(A146)),COLUMN(A:A)),"")</f>
        <v/>
      </c>
      <c r="BM147" s="18" t="str">
        <f t="array" ref="BM147">T(INDEX($BK:$BK,MIN(IF(COUNTIF(BM$1:BM146,$BK$2:$BK$201),4^8,ROW($BK$2:$BK$201)))))</f>
        <v/>
      </c>
      <c r="BN147" s="18" t="str">
        <f t="array" ref="BN147">T(INDEX($BL:$BL,MIN(IF(COUNTIF(BN$1:BN146,$BL$2:$BL$201),4^8,ROW($BL$2:$BL$201)))))</f>
        <v/>
      </c>
      <c r="BO147" s="18" t="str">
        <f t="array" aca="1" ref="BO147" ca="1">IF(ROW(BO146)&gt;(COUNTA($BM$2:$BN$201)-COUNTIF($BM$2:$BN$201,"")),"",INDIRECT(TEXT(RIGHT(SMALL(IF($BM$2:$BN$501&lt;&gt;"",COLUMN($BM$2:$BN$501)*10001+ROW($BM$2:$BN$501)*100,999999),ROW(BO146)),4),"!R00!C00"),))</f>
        <v/>
      </c>
      <c r="BP147" s="18" t="str">
        <f t="array" aca="1" ref="BP147" ca="1">T(INDEX($BO:$BO,MIN(IF(COUNTIF(BP$1:BP146,$BO$2:$BO$201),4^8,ROW($BO$2:$BO$201)))))</f>
        <v/>
      </c>
    </row>
    <row r="148" spans="1:68">
      <c r="A148" s="344" t="str">
        <f>IF(AND(地價差額試算!A162="",$E148&lt;&gt;""),A147,IF(AND(地價差額試算!A162&lt;&gt;"",$E148&lt;&gt;""),地價差額試算!A162,""))</f>
        <v/>
      </c>
      <c r="B148" s="344" t="str">
        <f>IF(AND(地價差額試算!B162="",$E148&lt;&gt;""),B147,IF(AND(地價差額試算!B162&lt;&gt;"",$E148&lt;&gt;""),地價差額試算!B162,""))</f>
        <v/>
      </c>
      <c r="C148" s="344" t="str">
        <f>IF(AND(地價差額試算!C162="",$E148&lt;&gt;""),C147,IF(AND(地價差額試算!C162&lt;&gt;"",$E148&lt;&gt;""),地價差額試算!C162,""))</f>
        <v/>
      </c>
      <c r="D148" s="344" t="str">
        <f>IF(地價差額試算!D162&lt;&gt;"",地價差額試算!D162,"")</f>
        <v/>
      </c>
      <c r="E148" s="344" t="str">
        <f>IF(地價差額試算!E162&lt;&gt;"",地價差額試算!E162,"")</f>
        <v/>
      </c>
      <c r="F148" s="344" t="str">
        <f>IF(地價差額試算!F162&lt;&gt;"",地價差額試算!F162,"")</f>
        <v/>
      </c>
      <c r="G148" s="344" t="str">
        <f>IF(地價差額試算!G162&lt;&gt;"",地價差額試算!G162,"")</f>
        <v/>
      </c>
      <c r="H148" s="344" t="str">
        <f t="shared" si="280"/>
        <v/>
      </c>
      <c r="I148" s="344" t="str">
        <f t="shared" si="274"/>
        <v/>
      </c>
      <c r="J148" s="344" t="str">
        <f t="shared" si="275"/>
        <v/>
      </c>
      <c r="K148" s="17"/>
      <c r="L148" s="344" t="str">
        <f t="array" ref="L148">IFERROR(INDEX($A$1:$A$200,SMALL(IF($A$2:$A$201&lt;&gt;"",ROW($A$2:$A$201),9999),ROW(L147)),COLUMN(A:A)),"")</f>
        <v/>
      </c>
      <c r="M148" s="344" t="str">
        <f t="array" ref="M148">IFERROR(INDEX($E$1:$E$200,SMALL(IF($E$2:$E$201&lt;&gt;"",ROW($E$2:$E$201),9999),ROW(M147)),COLUMN(A:A)),"")</f>
        <v/>
      </c>
      <c r="N148" s="344" t="str">
        <f t="array" ref="N148">IFERROR(INDEX($F$1:$F$200,SMALL(IF($F$2:$F$201&lt;&gt;"",ROW($F$2:$F$201),9999),ROW(N147)),COLUMN(A:A)),"")</f>
        <v/>
      </c>
      <c r="O148" s="344" t="str">
        <f t="array" ref="O148">IFERROR(INDEX($G$1:$G$200,SMALL(IF($G$2:$G$201&lt;&gt;"",ROW($G$2:$G$201),9999),ROW(O147)),COLUMN(A:A)),"")</f>
        <v/>
      </c>
      <c r="P148" s="17"/>
      <c r="Q148" s="344" t="str">
        <f t="array" ref="Q148:R148">IFERROR((INDEX(L$1:O$201,SMALL(IF(MATCH($L$2:$L$201&amp;$O$2:$O$201,$L$2:$L$201&amp;$O$2:$O$201, )=ROW($L$1:$O$200),ROW($L$2:$O$201),4^8),ROW(A147)),{1,4})&amp;""),"")</f>
        <v/>
      </c>
      <c r="R148" s="344" t="str">
        <v/>
      </c>
      <c r="S148" s="17"/>
      <c r="T148" s="17" t="str">
        <f t="array" ref="T148">T(INDEX(Q:Q,MIN(IF(COUNTIF(T$1:T147,$Q$2:$Q$201),4^8,ROW($Q$2:$Q$201)))))</f>
        <v/>
      </c>
      <c r="U148" s="17" t="str">
        <f t="shared" ref="U148:AD148" ca="1" si="316">IFERROR(OFFSET($R$1,SUMPRODUCT(SMALL(($Q$2:$Q$201=U$1)*ROW($Q$2:$Q$201),ROW(143:143)+COUNTA($Q$2:$Q$201)-SUM(1*($Q$2:$Q$201=U$1))))-1,),"")</f>
        <v/>
      </c>
      <c r="V148" s="17" t="str">
        <f t="shared" ca="1" si="316"/>
        <v/>
      </c>
      <c r="W148" s="17" t="str">
        <f t="shared" ca="1" si="316"/>
        <v/>
      </c>
      <c r="X148" s="17" t="str">
        <f t="shared" ca="1" si="316"/>
        <v/>
      </c>
      <c r="Y148" s="17" t="str">
        <f t="shared" ca="1" si="316"/>
        <v/>
      </c>
      <c r="Z148" s="17" t="str">
        <f t="shared" ca="1" si="316"/>
        <v/>
      </c>
      <c r="AA148" s="17" t="str">
        <f t="shared" ca="1" si="316"/>
        <v/>
      </c>
      <c r="AB148" s="17" t="str">
        <f t="shared" ca="1" si="316"/>
        <v/>
      </c>
      <c r="AC148" s="17" t="str">
        <f t="shared" ca="1" si="316"/>
        <v/>
      </c>
      <c r="AD148" s="17" t="str">
        <f t="shared" ca="1" si="316"/>
        <v/>
      </c>
      <c r="AE148" s="17"/>
      <c r="AF148" s="344" t="str">
        <f>IF(AND(地價差額試算!K162="",$AJ148&lt;&gt;""),AF147,IF(AND(地價差額試算!K162&lt;&gt;"",$AJ148&lt;&gt;""),地價差額試算!K162,""))</f>
        <v/>
      </c>
      <c r="AG148" s="344" t="str">
        <f>IF(AND(地價差額試算!L162="",$AJ148&lt;&gt;""),AG147,IF(AND(地價差額試算!L162&lt;&gt;"",$AJ148&lt;&gt;""),地價差額試算!L162,""))</f>
        <v/>
      </c>
      <c r="AH148" s="344" t="str">
        <f>IF(AND(地價差額試算!M162="",$AJ148&lt;&gt;""),AH147,IF(AND(地價差額試算!M162&lt;&gt;"",$AJ148&lt;&gt;""),地價差額試算!M162,""))</f>
        <v/>
      </c>
      <c r="AI148" s="344" t="str">
        <f>IF(地價差額試算!N162&lt;&gt;"",地價差額試算!N162,"")</f>
        <v/>
      </c>
      <c r="AJ148" s="344" t="str">
        <f>IF(地價差額試算!O162&lt;&gt;"",地價差額試算!O162,"")</f>
        <v/>
      </c>
      <c r="AK148" s="344" t="str">
        <f>IF(地價差額試算!P162&lt;&gt;"",地價差額試算!P162,"")</f>
        <v/>
      </c>
      <c r="AL148" s="344" t="str">
        <f>IF(地價差額試算!Q162&lt;&gt;"",地價差額試算!Q162,"")</f>
        <v/>
      </c>
      <c r="AM148" s="344" t="str">
        <f t="shared" si="282"/>
        <v/>
      </c>
      <c r="AN148" s="344" t="str">
        <f t="shared" si="277"/>
        <v/>
      </c>
      <c r="AO148" s="344" t="str">
        <f t="shared" si="278"/>
        <v/>
      </c>
      <c r="AP148" s="17"/>
      <c r="AQ148" s="344" t="str">
        <f t="array" ref="AQ148">IFERROR(INDEX($AF$1:$AF$200,SMALL(IF($AF$2:$AF$201&lt;&gt;"",ROW($AF$2:$AF$201),9999),ROW(AQ147)),COLUMN(A:A)),"")</f>
        <v/>
      </c>
      <c r="AR148" s="344" t="str">
        <f t="array" ref="AR148">IFERROR(INDEX($AJ$1:$AJ$200,SMALL(IF($AJ$2:$AJ$201&lt;&gt;"",ROW($AJ$2:$AJ$201),9999),ROW(AQ147)),COLUMN(A:A)),"")</f>
        <v/>
      </c>
      <c r="AS148" s="344" t="str">
        <f t="array" ref="AS148">IFERROR(INDEX($AK$1:$AK$200,SMALL(IF($AK$2:$AK$201&lt;&gt;"",ROW($AK$2:$AK$201),9999),ROW(AS147)),COLUMN(A:A)),"")</f>
        <v/>
      </c>
      <c r="AT148" s="344" t="str">
        <f t="array" ref="AT148">IFERROR(INDEX($AL$1:$AL$200,SMALL(IF($AL$2:$AL$201&lt;&gt;"",ROW($AL$2:$AL$201),9999),ROW(AT147)),COLUMN(A:A)),"")</f>
        <v/>
      </c>
      <c r="AU148" s="17"/>
      <c r="AV148" s="344" t="str">
        <f t="array" ref="AV148:AW148">IFERROR((INDEX(AQ$1:AT$201,SMALL(IF(MATCH($AQ$2:$AQ$201&amp;$AT$2:$AT$201,$AQ$2:$AQ$201&amp;$AT$2:$AT$201, )=ROW($AQ$1:$AT$200),ROW($AQ$2:$AT$201),4^8),ROW(AV147)),{1,4})&amp;""),"")</f>
        <v/>
      </c>
      <c r="AW148" s="344" t="str">
        <v/>
      </c>
      <c r="AX148" s="17"/>
      <c r="AY148" s="17" t="str">
        <f t="array" ref="AY148">T(INDEX(AV:AV,MIN(IF(COUNTIF(AY$1:AY147,$AV$2:$AV$201),4^8,ROW($AV$2:$AV$201)))))</f>
        <v/>
      </c>
      <c r="AZ148" s="17" t="str">
        <f t="shared" ref="AZ148:BI148" ca="1" si="317">IFERROR(OFFSET($AW$1,SUMPRODUCT(SMALL(($AV$2:$AV$201=AZ$1)*ROW($AV$2:$AV$201),ROW(143:143)+COUNTA($AV$2:$AV$201)-SUM(1*($AV$2:$AV$201=AZ$1))))-1,),"")</f>
        <v/>
      </c>
      <c r="BA148" s="17" t="str">
        <f t="shared" ca="1" si="317"/>
        <v/>
      </c>
      <c r="BB148" s="17" t="str">
        <f t="shared" ca="1" si="317"/>
        <v/>
      </c>
      <c r="BC148" s="17" t="str">
        <f t="shared" ca="1" si="317"/>
        <v/>
      </c>
      <c r="BD148" s="17" t="str">
        <f t="shared" ca="1" si="317"/>
        <v/>
      </c>
      <c r="BE148" s="17" t="str">
        <f t="shared" ca="1" si="317"/>
        <v/>
      </c>
      <c r="BF148" s="17" t="str">
        <f t="shared" ca="1" si="317"/>
        <v/>
      </c>
      <c r="BG148" s="17" t="str">
        <f t="shared" ca="1" si="317"/>
        <v/>
      </c>
      <c r="BH148" s="17" t="str">
        <f t="shared" ca="1" si="317"/>
        <v/>
      </c>
      <c r="BI148" s="17" t="str">
        <f t="shared" ca="1" si="317"/>
        <v/>
      </c>
      <c r="BJ148" s="17"/>
      <c r="BK148" s="18" t="str">
        <f t="array" ref="BK148">IFERROR(INDEX($E$1:$E$200,SMALL(IF($E$2:$E$201&lt;&gt;"",ROW($E$2:$E$201),9999),ROW($A147)),COLUMN(A:A)),"")</f>
        <v/>
      </c>
      <c r="BL148" s="18" t="str">
        <f t="array" ref="BL148">IFERROR(INDEX($AJ$1:$AJ$200,SMALL(IF($AJ$2:$AJ$201&lt;&gt;"",ROW($AJ$2:$AJ$201),9999),ROW(A147)),COLUMN(A:A)),"")</f>
        <v/>
      </c>
      <c r="BM148" s="18" t="str">
        <f t="array" ref="BM148">T(INDEX($BK:$BK,MIN(IF(COUNTIF(BM$1:BM147,$BK$2:$BK$201),4^8,ROW($BK$2:$BK$201)))))</f>
        <v/>
      </c>
      <c r="BN148" s="18" t="str">
        <f t="array" ref="BN148">T(INDEX($BL:$BL,MIN(IF(COUNTIF(BN$1:BN147,$BL$2:$BL$201),4^8,ROW($BL$2:$BL$201)))))</f>
        <v/>
      </c>
      <c r="BO148" s="18" t="str">
        <f t="array" aca="1" ref="BO148" ca="1">IF(ROW(BO147)&gt;(COUNTA($BM$2:$BN$201)-COUNTIF($BM$2:$BN$201,"")),"",INDIRECT(TEXT(RIGHT(SMALL(IF($BM$2:$BN$501&lt;&gt;"",COLUMN($BM$2:$BN$501)*10001+ROW($BM$2:$BN$501)*100,999999),ROW(BO147)),4),"!R00!C00"),))</f>
        <v/>
      </c>
      <c r="BP148" s="18" t="str">
        <f t="array" aca="1" ref="BP148" ca="1">T(INDEX($BO:$BO,MIN(IF(COUNTIF(BP$1:BP147,$BO$2:$BO$201),4^8,ROW($BO$2:$BO$201)))))</f>
        <v/>
      </c>
    </row>
    <row r="149" spans="1:68">
      <c r="A149" s="344" t="str">
        <f>IF(AND(地價差額試算!A163="",$E149&lt;&gt;""),A148,IF(AND(地價差額試算!A163&lt;&gt;"",$E149&lt;&gt;""),地價差額試算!A163,""))</f>
        <v/>
      </c>
      <c r="B149" s="344" t="str">
        <f>IF(AND(地價差額試算!B163="",$E149&lt;&gt;""),B148,IF(AND(地價差額試算!B163&lt;&gt;"",$E149&lt;&gt;""),地價差額試算!B163,""))</f>
        <v/>
      </c>
      <c r="C149" s="344" t="str">
        <f>IF(AND(地價差額試算!C163="",$E149&lt;&gt;""),C148,IF(AND(地價差額試算!C163&lt;&gt;"",$E149&lt;&gt;""),地價差額試算!C163,""))</f>
        <v/>
      </c>
      <c r="D149" s="344" t="str">
        <f>IF(地價差額試算!D163&lt;&gt;"",地價差額試算!D163,"")</f>
        <v/>
      </c>
      <c r="E149" s="344" t="str">
        <f>IF(地價差額試算!E163&lt;&gt;"",地價差額試算!E163,"")</f>
        <v/>
      </c>
      <c r="F149" s="344" t="str">
        <f>IF(地價差額試算!F163&lt;&gt;"",地價差額試算!F163,"")</f>
        <v/>
      </c>
      <c r="G149" s="344" t="str">
        <f>IF(地價差額試算!G163&lt;&gt;"",地價差額試算!G163,"")</f>
        <v/>
      </c>
      <c r="H149" s="344" t="str">
        <f t="shared" si="280"/>
        <v/>
      </c>
      <c r="I149" s="344" t="str">
        <f t="shared" si="274"/>
        <v/>
      </c>
      <c r="J149" s="344" t="str">
        <f t="shared" si="275"/>
        <v/>
      </c>
      <c r="K149" s="17"/>
      <c r="L149" s="344" t="str">
        <f t="array" ref="L149">IFERROR(INDEX($A$1:$A$200,SMALL(IF($A$2:$A$201&lt;&gt;"",ROW($A$2:$A$201),9999),ROW(L148)),COLUMN(A:A)),"")</f>
        <v/>
      </c>
      <c r="M149" s="344" t="str">
        <f t="array" ref="M149">IFERROR(INDEX($E$1:$E$200,SMALL(IF($E$2:$E$201&lt;&gt;"",ROW($E$2:$E$201),9999),ROW(M148)),COLUMN(A:A)),"")</f>
        <v/>
      </c>
      <c r="N149" s="344" t="str">
        <f t="array" ref="N149">IFERROR(INDEX($F$1:$F$200,SMALL(IF($F$2:$F$201&lt;&gt;"",ROW($F$2:$F$201),9999),ROW(N148)),COLUMN(A:A)),"")</f>
        <v/>
      </c>
      <c r="O149" s="344" t="str">
        <f t="array" ref="O149">IFERROR(INDEX($G$1:$G$200,SMALL(IF($G$2:$G$201&lt;&gt;"",ROW($G$2:$G$201),9999),ROW(O148)),COLUMN(A:A)),"")</f>
        <v/>
      </c>
      <c r="P149" s="17"/>
      <c r="Q149" s="344" t="str">
        <f t="array" ref="Q149:R149">IFERROR((INDEX(L$1:O$201,SMALL(IF(MATCH($L$2:$L$201&amp;$O$2:$O$201,$L$2:$L$201&amp;$O$2:$O$201, )=ROW($L$1:$O$200),ROW($L$2:$O$201),4^8),ROW(A148)),{1,4})&amp;""),"")</f>
        <v/>
      </c>
      <c r="R149" s="344" t="str">
        <v/>
      </c>
      <c r="S149" s="17"/>
      <c r="T149" s="17" t="str">
        <f t="array" ref="T149">T(INDEX(Q:Q,MIN(IF(COUNTIF(T$1:T148,$Q$2:$Q$201),4^8,ROW($Q$2:$Q$201)))))</f>
        <v/>
      </c>
      <c r="U149" s="17" t="str">
        <f t="shared" ref="U149:AD149" ca="1" si="318">IFERROR(OFFSET($R$1,SUMPRODUCT(SMALL(($Q$2:$Q$201=U$1)*ROW($Q$2:$Q$201),ROW(144:144)+COUNTA($Q$2:$Q$201)-SUM(1*($Q$2:$Q$201=U$1))))-1,),"")</f>
        <v/>
      </c>
      <c r="V149" s="17" t="str">
        <f t="shared" ca="1" si="318"/>
        <v/>
      </c>
      <c r="W149" s="17" t="str">
        <f t="shared" ca="1" si="318"/>
        <v/>
      </c>
      <c r="X149" s="17" t="str">
        <f t="shared" ca="1" si="318"/>
        <v/>
      </c>
      <c r="Y149" s="17" t="str">
        <f t="shared" ca="1" si="318"/>
        <v/>
      </c>
      <c r="Z149" s="17" t="str">
        <f t="shared" ca="1" si="318"/>
        <v/>
      </c>
      <c r="AA149" s="17" t="str">
        <f t="shared" ca="1" si="318"/>
        <v/>
      </c>
      <c r="AB149" s="17" t="str">
        <f t="shared" ca="1" si="318"/>
        <v/>
      </c>
      <c r="AC149" s="17" t="str">
        <f t="shared" ca="1" si="318"/>
        <v/>
      </c>
      <c r="AD149" s="17" t="str">
        <f t="shared" ca="1" si="318"/>
        <v/>
      </c>
      <c r="AE149" s="17"/>
      <c r="AF149" s="344" t="str">
        <f>IF(AND(地價差額試算!K163="",$AJ149&lt;&gt;""),AF148,IF(AND(地價差額試算!K163&lt;&gt;"",$AJ149&lt;&gt;""),地價差額試算!K163,""))</f>
        <v/>
      </c>
      <c r="AG149" s="344" t="str">
        <f>IF(AND(地價差額試算!L163="",$AJ149&lt;&gt;""),AG148,IF(AND(地價差額試算!L163&lt;&gt;"",$AJ149&lt;&gt;""),地價差額試算!L163,""))</f>
        <v/>
      </c>
      <c r="AH149" s="344" t="str">
        <f>IF(AND(地價差額試算!M163="",$AJ149&lt;&gt;""),AH148,IF(AND(地價差額試算!M163&lt;&gt;"",$AJ149&lt;&gt;""),地價差額試算!M163,""))</f>
        <v/>
      </c>
      <c r="AI149" s="344" t="str">
        <f>IF(地價差額試算!N163&lt;&gt;"",地價差額試算!N163,"")</f>
        <v/>
      </c>
      <c r="AJ149" s="344" t="str">
        <f>IF(地價差額試算!O163&lt;&gt;"",地價差額試算!O163,"")</f>
        <v/>
      </c>
      <c r="AK149" s="344" t="str">
        <f>IF(地價差額試算!P163&lt;&gt;"",地價差額試算!P163,"")</f>
        <v/>
      </c>
      <c r="AL149" s="344" t="str">
        <f>IF(地價差額試算!Q163&lt;&gt;"",地價差額試算!Q163,"")</f>
        <v/>
      </c>
      <c r="AM149" s="344" t="str">
        <f t="shared" si="282"/>
        <v/>
      </c>
      <c r="AN149" s="344" t="str">
        <f t="shared" si="277"/>
        <v/>
      </c>
      <c r="AO149" s="344" t="str">
        <f t="shared" si="278"/>
        <v/>
      </c>
      <c r="AP149" s="17"/>
      <c r="AQ149" s="344" t="str">
        <f t="array" ref="AQ149">IFERROR(INDEX($AF$1:$AF$200,SMALL(IF($AF$2:$AF$201&lt;&gt;"",ROW($AF$2:$AF$201),9999),ROW(AQ148)),COLUMN(A:A)),"")</f>
        <v/>
      </c>
      <c r="AR149" s="344" t="str">
        <f t="array" ref="AR149">IFERROR(INDEX($AJ$1:$AJ$200,SMALL(IF($AJ$2:$AJ$201&lt;&gt;"",ROW($AJ$2:$AJ$201),9999),ROW(AQ148)),COLUMN(A:A)),"")</f>
        <v/>
      </c>
      <c r="AS149" s="344" t="str">
        <f t="array" ref="AS149">IFERROR(INDEX($AK$1:$AK$200,SMALL(IF($AK$2:$AK$201&lt;&gt;"",ROW($AK$2:$AK$201),9999),ROW(AS148)),COLUMN(A:A)),"")</f>
        <v/>
      </c>
      <c r="AT149" s="344" t="str">
        <f t="array" ref="AT149">IFERROR(INDEX($AL$1:$AL$200,SMALL(IF($AL$2:$AL$201&lt;&gt;"",ROW($AL$2:$AL$201),9999),ROW(AT148)),COLUMN(A:A)),"")</f>
        <v/>
      </c>
      <c r="AU149" s="17"/>
      <c r="AV149" s="344" t="str">
        <f t="array" ref="AV149:AW149">IFERROR((INDEX(AQ$1:AT$201,SMALL(IF(MATCH($AQ$2:$AQ$201&amp;$AT$2:$AT$201,$AQ$2:$AQ$201&amp;$AT$2:$AT$201, )=ROW($AQ$1:$AT$200),ROW($AQ$2:$AT$201),4^8),ROW(AV148)),{1,4})&amp;""),"")</f>
        <v/>
      </c>
      <c r="AW149" s="344" t="str">
        <v/>
      </c>
      <c r="AX149" s="17"/>
      <c r="AY149" s="17" t="str">
        <f t="array" ref="AY149">T(INDEX(AV:AV,MIN(IF(COUNTIF(AY$1:AY148,$AV$2:$AV$201),4^8,ROW($AV$2:$AV$201)))))</f>
        <v/>
      </c>
      <c r="AZ149" s="17" t="str">
        <f t="shared" ref="AZ149:BI149" ca="1" si="319">IFERROR(OFFSET($AW$1,SUMPRODUCT(SMALL(($AV$2:$AV$201=AZ$1)*ROW($AV$2:$AV$201),ROW(144:144)+COUNTA($AV$2:$AV$201)-SUM(1*($AV$2:$AV$201=AZ$1))))-1,),"")</f>
        <v/>
      </c>
      <c r="BA149" s="17" t="str">
        <f t="shared" ca="1" si="319"/>
        <v/>
      </c>
      <c r="BB149" s="17" t="str">
        <f t="shared" ca="1" si="319"/>
        <v/>
      </c>
      <c r="BC149" s="17" t="str">
        <f t="shared" ca="1" si="319"/>
        <v/>
      </c>
      <c r="BD149" s="17" t="str">
        <f t="shared" ca="1" si="319"/>
        <v/>
      </c>
      <c r="BE149" s="17" t="str">
        <f t="shared" ca="1" si="319"/>
        <v/>
      </c>
      <c r="BF149" s="17" t="str">
        <f t="shared" ca="1" si="319"/>
        <v/>
      </c>
      <c r="BG149" s="17" t="str">
        <f t="shared" ca="1" si="319"/>
        <v/>
      </c>
      <c r="BH149" s="17" t="str">
        <f t="shared" ca="1" si="319"/>
        <v/>
      </c>
      <c r="BI149" s="17" t="str">
        <f t="shared" ca="1" si="319"/>
        <v/>
      </c>
      <c r="BJ149" s="17"/>
      <c r="BK149" s="18" t="str">
        <f t="array" ref="BK149">IFERROR(INDEX($E$1:$E$200,SMALL(IF($E$2:$E$201&lt;&gt;"",ROW($E$2:$E$201),9999),ROW($A148)),COLUMN(A:A)),"")</f>
        <v/>
      </c>
      <c r="BL149" s="18" t="str">
        <f t="array" ref="BL149">IFERROR(INDEX($AJ$1:$AJ$200,SMALL(IF($AJ$2:$AJ$201&lt;&gt;"",ROW($AJ$2:$AJ$201),9999),ROW(A148)),COLUMN(A:A)),"")</f>
        <v/>
      </c>
      <c r="BM149" s="18" t="str">
        <f t="array" ref="BM149">T(INDEX($BK:$BK,MIN(IF(COUNTIF(BM$1:BM148,$BK$2:$BK$201),4^8,ROW($BK$2:$BK$201)))))</f>
        <v/>
      </c>
      <c r="BN149" s="18" t="str">
        <f t="array" ref="BN149">T(INDEX($BL:$BL,MIN(IF(COUNTIF(BN$1:BN148,$BL$2:$BL$201),4^8,ROW($BL$2:$BL$201)))))</f>
        <v/>
      </c>
      <c r="BO149" s="18" t="str">
        <f t="array" aca="1" ref="BO149" ca="1">IF(ROW(BO148)&gt;(COUNTA($BM$2:$BN$201)-COUNTIF($BM$2:$BN$201,"")),"",INDIRECT(TEXT(RIGHT(SMALL(IF($BM$2:$BN$501&lt;&gt;"",COLUMN($BM$2:$BN$501)*10001+ROW($BM$2:$BN$501)*100,999999),ROW(BO148)),4),"!R00!C00"),))</f>
        <v/>
      </c>
      <c r="BP149" s="18" t="str">
        <f t="array" aca="1" ref="BP149" ca="1">T(INDEX($BO:$BO,MIN(IF(COUNTIF(BP$1:BP148,$BO$2:$BO$201),4^8,ROW($BO$2:$BO$201)))))</f>
        <v/>
      </c>
    </row>
    <row r="150" spans="1:68">
      <c r="A150" s="344" t="str">
        <f>IF(AND(地價差額試算!A164="",$E150&lt;&gt;""),A149,IF(AND(地價差額試算!A164&lt;&gt;"",$E150&lt;&gt;""),地價差額試算!A164,""))</f>
        <v/>
      </c>
      <c r="B150" s="344" t="str">
        <f>IF(AND(地價差額試算!B164="",$E150&lt;&gt;""),B149,IF(AND(地價差額試算!B164&lt;&gt;"",$E150&lt;&gt;""),地價差額試算!B164,""))</f>
        <v/>
      </c>
      <c r="C150" s="344" t="str">
        <f>IF(AND(地價差額試算!C164="",$E150&lt;&gt;""),C149,IF(AND(地價差額試算!C164&lt;&gt;"",$E150&lt;&gt;""),地價差額試算!C164,""))</f>
        <v/>
      </c>
      <c r="D150" s="344" t="str">
        <f>IF(地價差額試算!D164&lt;&gt;"",地價差額試算!D164,"")</f>
        <v/>
      </c>
      <c r="E150" s="344" t="str">
        <f>IF(地價差額試算!E164&lt;&gt;"",地價差額試算!E164,"")</f>
        <v/>
      </c>
      <c r="F150" s="344" t="str">
        <f>IF(地價差額試算!F164&lt;&gt;"",地價差額試算!F164,"")</f>
        <v/>
      </c>
      <c r="G150" s="344" t="str">
        <f>IF(地價差額試算!G164&lt;&gt;"",地價差額試算!G164,"")</f>
        <v/>
      </c>
      <c r="H150" s="344" t="str">
        <f t="shared" si="280"/>
        <v/>
      </c>
      <c r="I150" s="344" t="str">
        <f t="shared" si="274"/>
        <v/>
      </c>
      <c r="J150" s="344" t="str">
        <f t="shared" si="275"/>
        <v/>
      </c>
      <c r="K150" s="17"/>
      <c r="L150" s="344" t="str">
        <f t="array" ref="L150">IFERROR(INDEX($A$1:$A$200,SMALL(IF($A$2:$A$201&lt;&gt;"",ROW($A$2:$A$201),9999),ROW(L149)),COLUMN(A:A)),"")</f>
        <v/>
      </c>
      <c r="M150" s="344" t="str">
        <f t="array" ref="M150">IFERROR(INDEX($E$1:$E$200,SMALL(IF($E$2:$E$201&lt;&gt;"",ROW($E$2:$E$201),9999),ROW(M149)),COLUMN(A:A)),"")</f>
        <v/>
      </c>
      <c r="N150" s="344" t="str">
        <f t="array" ref="N150">IFERROR(INDEX($F$1:$F$200,SMALL(IF($F$2:$F$201&lt;&gt;"",ROW($F$2:$F$201),9999),ROW(N149)),COLUMN(A:A)),"")</f>
        <v/>
      </c>
      <c r="O150" s="344" t="str">
        <f t="array" ref="O150">IFERROR(INDEX($G$1:$G$200,SMALL(IF($G$2:$G$201&lt;&gt;"",ROW($G$2:$G$201),9999),ROW(O149)),COLUMN(A:A)),"")</f>
        <v/>
      </c>
      <c r="P150" s="17"/>
      <c r="Q150" s="344" t="str">
        <f t="array" ref="Q150:R150">IFERROR((INDEX(L$1:O$201,SMALL(IF(MATCH($L$2:$L$201&amp;$O$2:$O$201,$L$2:$L$201&amp;$O$2:$O$201, )=ROW($L$1:$O$200),ROW($L$2:$O$201),4^8),ROW(A149)),{1,4})&amp;""),"")</f>
        <v/>
      </c>
      <c r="R150" s="344" t="str">
        <v/>
      </c>
      <c r="S150" s="17"/>
      <c r="T150" s="17" t="str">
        <f t="array" ref="T150">T(INDEX(Q:Q,MIN(IF(COUNTIF(T$1:T149,$Q$2:$Q$201),4^8,ROW($Q$2:$Q$201)))))</f>
        <v/>
      </c>
      <c r="U150" s="17" t="str">
        <f t="shared" ref="U150:AD150" ca="1" si="320">IFERROR(OFFSET($R$1,SUMPRODUCT(SMALL(($Q$2:$Q$201=U$1)*ROW($Q$2:$Q$201),ROW(145:145)+COUNTA($Q$2:$Q$201)-SUM(1*($Q$2:$Q$201=U$1))))-1,),"")</f>
        <v/>
      </c>
      <c r="V150" s="17" t="str">
        <f t="shared" ca="1" si="320"/>
        <v/>
      </c>
      <c r="W150" s="17" t="str">
        <f t="shared" ca="1" si="320"/>
        <v/>
      </c>
      <c r="X150" s="17" t="str">
        <f t="shared" ca="1" si="320"/>
        <v/>
      </c>
      <c r="Y150" s="17" t="str">
        <f t="shared" ca="1" si="320"/>
        <v/>
      </c>
      <c r="Z150" s="17" t="str">
        <f t="shared" ca="1" si="320"/>
        <v/>
      </c>
      <c r="AA150" s="17" t="str">
        <f t="shared" ca="1" si="320"/>
        <v/>
      </c>
      <c r="AB150" s="17" t="str">
        <f t="shared" ca="1" si="320"/>
        <v/>
      </c>
      <c r="AC150" s="17" t="str">
        <f t="shared" ca="1" si="320"/>
        <v/>
      </c>
      <c r="AD150" s="17" t="str">
        <f t="shared" ca="1" si="320"/>
        <v/>
      </c>
      <c r="AE150" s="17"/>
      <c r="AF150" s="344" t="str">
        <f>IF(AND(地價差額試算!K164="",$AJ150&lt;&gt;""),AF149,IF(AND(地價差額試算!K164&lt;&gt;"",$AJ150&lt;&gt;""),地價差額試算!K164,""))</f>
        <v/>
      </c>
      <c r="AG150" s="344" t="str">
        <f>IF(AND(地價差額試算!L164="",$AJ150&lt;&gt;""),AG149,IF(AND(地價差額試算!L164&lt;&gt;"",$AJ150&lt;&gt;""),地價差額試算!L164,""))</f>
        <v/>
      </c>
      <c r="AH150" s="344" t="str">
        <f>IF(AND(地價差額試算!M164="",$AJ150&lt;&gt;""),AH149,IF(AND(地價差額試算!M164&lt;&gt;"",$AJ150&lt;&gt;""),地價差額試算!M164,""))</f>
        <v/>
      </c>
      <c r="AI150" s="344" t="str">
        <f>IF(地價差額試算!N164&lt;&gt;"",地價差額試算!N164,"")</f>
        <v/>
      </c>
      <c r="AJ150" s="344" t="str">
        <f>IF(地價差額試算!O164&lt;&gt;"",地價差額試算!O164,"")</f>
        <v/>
      </c>
      <c r="AK150" s="344" t="str">
        <f>IF(地價差額試算!P164&lt;&gt;"",地價差額試算!P164,"")</f>
        <v/>
      </c>
      <c r="AL150" s="344" t="str">
        <f>IF(地價差額試算!Q164&lt;&gt;"",地價差額試算!Q164,"")</f>
        <v/>
      </c>
      <c r="AM150" s="344" t="str">
        <f t="shared" si="282"/>
        <v/>
      </c>
      <c r="AN150" s="344" t="str">
        <f t="shared" si="277"/>
        <v/>
      </c>
      <c r="AO150" s="344" t="str">
        <f t="shared" si="278"/>
        <v/>
      </c>
      <c r="AP150" s="17"/>
      <c r="AQ150" s="344" t="str">
        <f t="array" ref="AQ150">IFERROR(INDEX($AF$1:$AF$200,SMALL(IF($AF$2:$AF$201&lt;&gt;"",ROW($AF$2:$AF$201),9999),ROW(AQ149)),COLUMN(A:A)),"")</f>
        <v/>
      </c>
      <c r="AR150" s="344" t="str">
        <f t="array" ref="AR150">IFERROR(INDEX($AJ$1:$AJ$200,SMALL(IF($AJ$2:$AJ$201&lt;&gt;"",ROW($AJ$2:$AJ$201),9999),ROW(AQ149)),COLUMN(A:A)),"")</f>
        <v/>
      </c>
      <c r="AS150" s="344" t="str">
        <f t="array" ref="AS150">IFERROR(INDEX($AK$1:$AK$200,SMALL(IF($AK$2:$AK$201&lt;&gt;"",ROW($AK$2:$AK$201),9999),ROW(AS149)),COLUMN(A:A)),"")</f>
        <v/>
      </c>
      <c r="AT150" s="344" t="str">
        <f t="array" ref="AT150">IFERROR(INDEX($AL$1:$AL$200,SMALL(IF($AL$2:$AL$201&lt;&gt;"",ROW($AL$2:$AL$201),9999),ROW(AT149)),COLUMN(A:A)),"")</f>
        <v/>
      </c>
      <c r="AU150" s="17"/>
      <c r="AV150" s="344" t="str">
        <f t="array" ref="AV150:AW150">IFERROR((INDEX(AQ$1:AT$201,SMALL(IF(MATCH($AQ$2:$AQ$201&amp;$AT$2:$AT$201,$AQ$2:$AQ$201&amp;$AT$2:$AT$201, )=ROW($AQ$1:$AT$200),ROW($AQ$2:$AT$201),4^8),ROW(AV149)),{1,4})&amp;""),"")</f>
        <v/>
      </c>
      <c r="AW150" s="344" t="str">
        <v/>
      </c>
      <c r="AX150" s="17"/>
      <c r="AY150" s="17" t="str">
        <f t="array" ref="AY150">T(INDEX(AV:AV,MIN(IF(COUNTIF(AY$1:AY149,$AV$2:$AV$201),4^8,ROW($AV$2:$AV$201)))))</f>
        <v/>
      </c>
      <c r="AZ150" s="17" t="str">
        <f t="shared" ref="AZ150:BI150" ca="1" si="321">IFERROR(OFFSET($AW$1,SUMPRODUCT(SMALL(($AV$2:$AV$201=AZ$1)*ROW($AV$2:$AV$201),ROW(145:145)+COUNTA($AV$2:$AV$201)-SUM(1*($AV$2:$AV$201=AZ$1))))-1,),"")</f>
        <v/>
      </c>
      <c r="BA150" s="17" t="str">
        <f t="shared" ca="1" si="321"/>
        <v/>
      </c>
      <c r="BB150" s="17" t="str">
        <f t="shared" ca="1" si="321"/>
        <v/>
      </c>
      <c r="BC150" s="17" t="str">
        <f t="shared" ca="1" si="321"/>
        <v/>
      </c>
      <c r="BD150" s="17" t="str">
        <f t="shared" ca="1" si="321"/>
        <v/>
      </c>
      <c r="BE150" s="17" t="str">
        <f t="shared" ca="1" si="321"/>
        <v/>
      </c>
      <c r="BF150" s="17" t="str">
        <f t="shared" ca="1" si="321"/>
        <v/>
      </c>
      <c r="BG150" s="17" t="str">
        <f t="shared" ca="1" si="321"/>
        <v/>
      </c>
      <c r="BH150" s="17" t="str">
        <f t="shared" ca="1" si="321"/>
        <v/>
      </c>
      <c r="BI150" s="17" t="str">
        <f t="shared" ca="1" si="321"/>
        <v/>
      </c>
      <c r="BJ150" s="17"/>
      <c r="BK150" s="18" t="str">
        <f t="array" ref="BK150">IFERROR(INDEX($E$1:$E$200,SMALL(IF($E$2:$E$201&lt;&gt;"",ROW($E$2:$E$201),9999),ROW($A149)),COLUMN(A:A)),"")</f>
        <v/>
      </c>
      <c r="BL150" s="18" t="str">
        <f t="array" ref="BL150">IFERROR(INDEX($AJ$1:$AJ$200,SMALL(IF($AJ$2:$AJ$201&lt;&gt;"",ROW($AJ$2:$AJ$201),9999),ROW(A149)),COLUMN(A:A)),"")</f>
        <v/>
      </c>
      <c r="BM150" s="18" t="str">
        <f t="array" ref="BM150">T(INDEX($BK:$BK,MIN(IF(COUNTIF(BM$1:BM149,$BK$2:$BK$201),4^8,ROW($BK$2:$BK$201)))))</f>
        <v/>
      </c>
      <c r="BN150" s="18" t="str">
        <f t="array" ref="BN150">T(INDEX($BL:$BL,MIN(IF(COUNTIF(BN$1:BN149,$BL$2:$BL$201),4^8,ROW($BL$2:$BL$201)))))</f>
        <v/>
      </c>
      <c r="BO150" s="18" t="str">
        <f t="array" aca="1" ref="BO150" ca="1">IF(ROW(BO149)&gt;(COUNTA($BM$2:$BN$201)-COUNTIF($BM$2:$BN$201,"")),"",INDIRECT(TEXT(RIGHT(SMALL(IF($BM$2:$BN$501&lt;&gt;"",COLUMN($BM$2:$BN$501)*10001+ROW($BM$2:$BN$501)*100,999999),ROW(BO149)),4),"!R00!C00"),))</f>
        <v/>
      </c>
      <c r="BP150" s="18" t="str">
        <f t="array" aca="1" ref="BP150" ca="1">T(INDEX($BO:$BO,MIN(IF(COUNTIF(BP$1:BP149,$BO$2:$BO$201),4^8,ROW($BO$2:$BO$201)))))</f>
        <v/>
      </c>
    </row>
    <row r="151" spans="1:68">
      <c r="A151" s="344" t="str">
        <f>IF(AND(地價差額試算!A165="",$E151&lt;&gt;""),A150,IF(AND(地價差額試算!A165&lt;&gt;"",$E151&lt;&gt;""),地價差額試算!A165,""))</f>
        <v/>
      </c>
      <c r="B151" s="344" t="str">
        <f>IF(AND(地價差額試算!B165="",$E151&lt;&gt;""),B150,IF(AND(地價差額試算!B165&lt;&gt;"",$E151&lt;&gt;""),地價差額試算!B165,""))</f>
        <v/>
      </c>
      <c r="C151" s="344" t="str">
        <f>IF(AND(地價差額試算!C165="",$E151&lt;&gt;""),C150,IF(AND(地價差額試算!C165&lt;&gt;"",$E151&lt;&gt;""),地價差額試算!C165,""))</f>
        <v/>
      </c>
      <c r="D151" s="344" t="str">
        <f>IF(地價差額試算!D165&lt;&gt;"",地價差額試算!D165,"")</f>
        <v/>
      </c>
      <c r="E151" s="344" t="str">
        <f>IF(地價差額試算!E165&lt;&gt;"",地價差額試算!E165,"")</f>
        <v/>
      </c>
      <c r="F151" s="344" t="str">
        <f>IF(地價差額試算!F165&lt;&gt;"",地價差額試算!F165,"")</f>
        <v/>
      </c>
      <c r="G151" s="344" t="str">
        <f>IF(地價差額試算!G165&lt;&gt;"",地價差額試算!G165,"")</f>
        <v/>
      </c>
      <c r="H151" s="344" t="str">
        <f t="shared" si="280"/>
        <v/>
      </c>
      <c r="I151" s="344" t="str">
        <f t="shared" si="274"/>
        <v/>
      </c>
      <c r="J151" s="344" t="str">
        <f t="shared" si="275"/>
        <v/>
      </c>
      <c r="K151" s="17"/>
      <c r="L151" s="344" t="str">
        <f t="array" ref="L151">IFERROR(INDEX($A$1:$A$200,SMALL(IF($A$2:$A$201&lt;&gt;"",ROW($A$2:$A$201),9999),ROW(L150)),COLUMN(A:A)),"")</f>
        <v/>
      </c>
      <c r="M151" s="344" t="str">
        <f t="array" ref="M151">IFERROR(INDEX($E$1:$E$200,SMALL(IF($E$2:$E$201&lt;&gt;"",ROW($E$2:$E$201),9999),ROW(M150)),COLUMN(A:A)),"")</f>
        <v/>
      </c>
      <c r="N151" s="344" t="str">
        <f t="array" ref="N151">IFERROR(INDEX($F$1:$F$200,SMALL(IF($F$2:$F$201&lt;&gt;"",ROW($F$2:$F$201),9999),ROW(N150)),COLUMN(A:A)),"")</f>
        <v/>
      </c>
      <c r="O151" s="344" t="str">
        <f t="array" ref="O151">IFERROR(INDEX($G$1:$G$200,SMALL(IF($G$2:$G$201&lt;&gt;"",ROW($G$2:$G$201),9999),ROW(O150)),COLUMN(A:A)),"")</f>
        <v/>
      </c>
      <c r="P151" s="17"/>
      <c r="Q151" s="344" t="str">
        <f t="array" ref="Q151:R151">IFERROR((INDEX(L$1:O$201,SMALL(IF(MATCH($L$2:$L$201&amp;$O$2:$O$201,$L$2:$L$201&amp;$O$2:$O$201, )=ROW($L$1:$O$200),ROW($L$2:$O$201),4^8),ROW(A150)),{1,4})&amp;""),"")</f>
        <v/>
      </c>
      <c r="R151" s="344" t="str">
        <v/>
      </c>
      <c r="S151" s="17"/>
      <c r="T151" s="17" t="str">
        <f t="array" ref="T151">T(INDEX(Q:Q,MIN(IF(COUNTIF(T$1:T150,$Q$2:$Q$201),4^8,ROW($Q$2:$Q$201)))))</f>
        <v/>
      </c>
      <c r="U151" s="17" t="str">
        <f t="shared" ref="U151:AD151" ca="1" si="322">IFERROR(OFFSET($R$1,SUMPRODUCT(SMALL(($Q$2:$Q$201=U$1)*ROW($Q$2:$Q$201),ROW(146:146)+COUNTA($Q$2:$Q$201)-SUM(1*($Q$2:$Q$201=U$1))))-1,),"")</f>
        <v/>
      </c>
      <c r="V151" s="17" t="str">
        <f t="shared" ca="1" si="322"/>
        <v/>
      </c>
      <c r="W151" s="17" t="str">
        <f t="shared" ca="1" si="322"/>
        <v/>
      </c>
      <c r="X151" s="17" t="str">
        <f t="shared" ca="1" si="322"/>
        <v/>
      </c>
      <c r="Y151" s="17" t="str">
        <f t="shared" ca="1" si="322"/>
        <v/>
      </c>
      <c r="Z151" s="17" t="str">
        <f t="shared" ca="1" si="322"/>
        <v/>
      </c>
      <c r="AA151" s="17" t="str">
        <f t="shared" ca="1" si="322"/>
        <v/>
      </c>
      <c r="AB151" s="17" t="str">
        <f t="shared" ca="1" si="322"/>
        <v/>
      </c>
      <c r="AC151" s="17" t="str">
        <f t="shared" ca="1" si="322"/>
        <v/>
      </c>
      <c r="AD151" s="17" t="str">
        <f t="shared" ca="1" si="322"/>
        <v/>
      </c>
      <c r="AE151" s="17"/>
      <c r="AF151" s="344" t="str">
        <f>IF(AND(地價差額試算!K165="",$AJ151&lt;&gt;""),AF150,IF(AND(地價差額試算!K165&lt;&gt;"",$AJ151&lt;&gt;""),地價差額試算!K165,""))</f>
        <v/>
      </c>
      <c r="AG151" s="344" t="str">
        <f>IF(AND(地價差額試算!L165="",$AJ151&lt;&gt;""),AG150,IF(AND(地價差額試算!L165&lt;&gt;"",$AJ151&lt;&gt;""),地價差額試算!L165,""))</f>
        <v/>
      </c>
      <c r="AH151" s="344" t="str">
        <f>IF(AND(地價差額試算!M165="",$AJ151&lt;&gt;""),AH150,IF(AND(地價差額試算!M165&lt;&gt;"",$AJ151&lt;&gt;""),地價差額試算!M165,""))</f>
        <v/>
      </c>
      <c r="AI151" s="344" t="str">
        <f>IF(地價差額試算!N165&lt;&gt;"",地價差額試算!N165,"")</f>
        <v/>
      </c>
      <c r="AJ151" s="344" t="str">
        <f>IF(地價差額試算!O165&lt;&gt;"",地價差額試算!O165,"")</f>
        <v/>
      </c>
      <c r="AK151" s="344" t="str">
        <f>IF(地價差額試算!P165&lt;&gt;"",地價差額試算!P165,"")</f>
        <v/>
      </c>
      <c r="AL151" s="344" t="str">
        <f>IF(地價差額試算!Q165&lt;&gt;"",地價差額試算!Q165,"")</f>
        <v/>
      </c>
      <c r="AM151" s="344" t="str">
        <f t="shared" si="282"/>
        <v/>
      </c>
      <c r="AN151" s="344" t="str">
        <f t="shared" si="277"/>
        <v/>
      </c>
      <c r="AO151" s="344" t="str">
        <f t="shared" si="278"/>
        <v/>
      </c>
      <c r="AP151" s="17"/>
      <c r="AQ151" s="344" t="str">
        <f t="array" ref="AQ151">IFERROR(INDEX($AF$1:$AF$200,SMALL(IF($AF$2:$AF$201&lt;&gt;"",ROW($AF$2:$AF$201),9999),ROW(AQ150)),COLUMN(A:A)),"")</f>
        <v/>
      </c>
      <c r="AR151" s="344" t="str">
        <f t="array" ref="AR151">IFERROR(INDEX($AJ$1:$AJ$200,SMALL(IF($AJ$2:$AJ$201&lt;&gt;"",ROW($AJ$2:$AJ$201),9999),ROW(AQ150)),COLUMN(A:A)),"")</f>
        <v/>
      </c>
      <c r="AS151" s="344" t="str">
        <f t="array" ref="AS151">IFERROR(INDEX($AK$1:$AK$200,SMALL(IF($AK$2:$AK$201&lt;&gt;"",ROW($AK$2:$AK$201),9999),ROW(AS150)),COLUMN(A:A)),"")</f>
        <v/>
      </c>
      <c r="AT151" s="344" t="str">
        <f t="array" ref="AT151">IFERROR(INDEX($AL$1:$AL$200,SMALL(IF($AL$2:$AL$201&lt;&gt;"",ROW($AL$2:$AL$201),9999),ROW(AT150)),COLUMN(A:A)),"")</f>
        <v/>
      </c>
      <c r="AU151" s="17"/>
      <c r="AV151" s="344" t="str">
        <f t="array" ref="AV151:AW151">IFERROR((INDEX(AQ$1:AT$201,SMALL(IF(MATCH($AQ$2:$AQ$201&amp;$AT$2:$AT$201,$AQ$2:$AQ$201&amp;$AT$2:$AT$201, )=ROW($AQ$1:$AT$200),ROW($AQ$2:$AT$201),4^8),ROW(AV150)),{1,4})&amp;""),"")</f>
        <v/>
      </c>
      <c r="AW151" s="344" t="str">
        <v/>
      </c>
      <c r="AX151" s="17"/>
      <c r="AY151" s="17" t="str">
        <f t="array" ref="AY151">T(INDEX(AV:AV,MIN(IF(COUNTIF(AY$1:AY150,$AV$2:$AV$201),4^8,ROW($AV$2:$AV$201)))))</f>
        <v/>
      </c>
      <c r="AZ151" s="17" t="str">
        <f t="shared" ref="AZ151:BI151" ca="1" si="323">IFERROR(OFFSET($AW$1,SUMPRODUCT(SMALL(($AV$2:$AV$201=AZ$1)*ROW($AV$2:$AV$201),ROW(146:146)+COUNTA($AV$2:$AV$201)-SUM(1*($AV$2:$AV$201=AZ$1))))-1,),"")</f>
        <v/>
      </c>
      <c r="BA151" s="17" t="str">
        <f t="shared" ca="1" si="323"/>
        <v/>
      </c>
      <c r="BB151" s="17" t="str">
        <f t="shared" ca="1" si="323"/>
        <v/>
      </c>
      <c r="BC151" s="17" t="str">
        <f t="shared" ca="1" si="323"/>
        <v/>
      </c>
      <c r="BD151" s="17" t="str">
        <f t="shared" ca="1" si="323"/>
        <v/>
      </c>
      <c r="BE151" s="17" t="str">
        <f t="shared" ca="1" si="323"/>
        <v/>
      </c>
      <c r="BF151" s="17" t="str">
        <f t="shared" ca="1" si="323"/>
        <v/>
      </c>
      <c r="BG151" s="17" t="str">
        <f t="shared" ca="1" si="323"/>
        <v/>
      </c>
      <c r="BH151" s="17" t="str">
        <f t="shared" ca="1" si="323"/>
        <v/>
      </c>
      <c r="BI151" s="17" t="str">
        <f t="shared" ca="1" si="323"/>
        <v/>
      </c>
      <c r="BJ151" s="17"/>
      <c r="BK151" s="18" t="str">
        <f t="array" ref="BK151">IFERROR(INDEX($E$1:$E$200,SMALL(IF($E$2:$E$201&lt;&gt;"",ROW($E$2:$E$201),9999),ROW($A150)),COLUMN(A:A)),"")</f>
        <v/>
      </c>
      <c r="BL151" s="18" t="str">
        <f t="array" ref="BL151">IFERROR(INDEX($AJ$1:$AJ$200,SMALL(IF($AJ$2:$AJ$201&lt;&gt;"",ROW($AJ$2:$AJ$201),9999),ROW(A150)),COLUMN(A:A)),"")</f>
        <v/>
      </c>
      <c r="BM151" s="18" t="str">
        <f t="array" ref="BM151">T(INDEX($BK:$BK,MIN(IF(COUNTIF(BM$1:BM150,$BK$2:$BK$201),4^8,ROW($BK$2:$BK$201)))))</f>
        <v/>
      </c>
      <c r="BN151" s="18" t="str">
        <f t="array" ref="BN151">T(INDEX($BL:$BL,MIN(IF(COUNTIF(BN$1:BN150,$BL$2:$BL$201),4^8,ROW($BL$2:$BL$201)))))</f>
        <v/>
      </c>
      <c r="BO151" s="18" t="str">
        <f t="array" aca="1" ref="BO151" ca="1">IF(ROW(BO150)&gt;(COUNTA($BM$2:$BN$201)-COUNTIF($BM$2:$BN$201,"")),"",INDIRECT(TEXT(RIGHT(SMALL(IF($BM$2:$BN$501&lt;&gt;"",COLUMN($BM$2:$BN$501)*10001+ROW($BM$2:$BN$501)*100,999999),ROW(BO150)),4),"!R00!C00"),))</f>
        <v/>
      </c>
      <c r="BP151" s="18" t="str">
        <f t="array" aca="1" ref="BP151" ca="1">T(INDEX($BO:$BO,MIN(IF(COUNTIF(BP$1:BP150,$BO$2:$BO$201),4^8,ROW($BO$2:$BO$201)))))</f>
        <v/>
      </c>
    </row>
    <row r="152" spans="1:68">
      <c r="A152" s="344" t="str">
        <f>IF(AND(地價差額試算!A166="",$E152&lt;&gt;""),A151,IF(AND(地價差額試算!A166&lt;&gt;"",$E152&lt;&gt;""),地價差額試算!A166,""))</f>
        <v/>
      </c>
      <c r="B152" s="344" t="str">
        <f>IF(AND(地價差額試算!B166="",$E152&lt;&gt;""),B151,IF(AND(地價差額試算!B166&lt;&gt;"",$E152&lt;&gt;""),地價差額試算!B166,""))</f>
        <v/>
      </c>
      <c r="C152" s="344" t="str">
        <f>IF(AND(地價差額試算!C166="",$E152&lt;&gt;""),C151,IF(AND(地價差額試算!C166&lt;&gt;"",$E152&lt;&gt;""),地價差額試算!C166,""))</f>
        <v/>
      </c>
      <c r="D152" s="344" t="str">
        <f>IF(地價差額試算!D166&lt;&gt;"",地價差額試算!D166,"")</f>
        <v/>
      </c>
      <c r="E152" s="344" t="str">
        <f>IF(地價差額試算!E166&lt;&gt;"",地價差額試算!E166,"")</f>
        <v/>
      </c>
      <c r="F152" s="344" t="str">
        <f>IF(地價差額試算!F166&lt;&gt;"",地價差額試算!F166,"")</f>
        <v/>
      </c>
      <c r="G152" s="344" t="str">
        <f>IF(地價差額試算!G166&lt;&gt;"",地價差額試算!G166,"")</f>
        <v/>
      </c>
      <c r="H152" s="344" t="str">
        <f t="shared" si="280"/>
        <v/>
      </c>
      <c r="I152" s="344" t="str">
        <f t="shared" si="274"/>
        <v/>
      </c>
      <c r="J152" s="344" t="str">
        <f t="shared" si="275"/>
        <v/>
      </c>
      <c r="K152" s="17"/>
      <c r="L152" s="344" t="str">
        <f t="array" ref="L152">IFERROR(INDEX($A$1:$A$200,SMALL(IF($A$2:$A$201&lt;&gt;"",ROW($A$2:$A$201),9999),ROW(L151)),COLUMN(A:A)),"")</f>
        <v/>
      </c>
      <c r="M152" s="344" t="str">
        <f t="array" ref="M152">IFERROR(INDEX($E$1:$E$200,SMALL(IF($E$2:$E$201&lt;&gt;"",ROW($E$2:$E$201),9999),ROW(M151)),COLUMN(A:A)),"")</f>
        <v/>
      </c>
      <c r="N152" s="344" t="str">
        <f t="array" ref="N152">IFERROR(INDEX($F$1:$F$200,SMALL(IF($F$2:$F$201&lt;&gt;"",ROW($F$2:$F$201),9999),ROW(N151)),COLUMN(A:A)),"")</f>
        <v/>
      </c>
      <c r="O152" s="344" t="str">
        <f t="array" ref="O152">IFERROR(INDEX($G$1:$G$200,SMALL(IF($G$2:$G$201&lt;&gt;"",ROW($G$2:$G$201),9999),ROW(O151)),COLUMN(A:A)),"")</f>
        <v/>
      </c>
      <c r="P152" s="17"/>
      <c r="Q152" s="344" t="str">
        <f t="array" ref="Q152:R152">IFERROR((INDEX(L$1:O$201,SMALL(IF(MATCH($L$2:$L$201&amp;$O$2:$O$201,$L$2:$L$201&amp;$O$2:$O$201, )=ROW($L$1:$O$200),ROW($L$2:$O$201),4^8),ROW(A151)),{1,4})&amp;""),"")</f>
        <v/>
      </c>
      <c r="R152" s="344" t="str">
        <v/>
      </c>
      <c r="S152" s="17"/>
      <c r="T152" s="17" t="str">
        <f t="array" ref="T152">T(INDEX(Q:Q,MIN(IF(COUNTIF(T$1:T151,$Q$2:$Q$201),4^8,ROW($Q$2:$Q$201)))))</f>
        <v/>
      </c>
      <c r="U152" s="17" t="str">
        <f t="shared" ref="U152:AD152" ca="1" si="324">IFERROR(OFFSET($R$1,SUMPRODUCT(SMALL(($Q$2:$Q$201=U$1)*ROW($Q$2:$Q$201),ROW(147:147)+COUNTA($Q$2:$Q$201)-SUM(1*($Q$2:$Q$201=U$1))))-1,),"")</f>
        <v/>
      </c>
      <c r="V152" s="17" t="str">
        <f t="shared" ca="1" si="324"/>
        <v/>
      </c>
      <c r="W152" s="17" t="str">
        <f t="shared" ca="1" si="324"/>
        <v/>
      </c>
      <c r="X152" s="17" t="str">
        <f t="shared" ca="1" si="324"/>
        <v/>
      </c>
      <c r="Y152" s="17" t="str">
        <f t="shared" ca="1" si="324"/>
        <v/>
      </c>
      <c r="Z152" s="17" t="str">
        <f t="shared" ca="1" si="324"/>
        <v/>
      </c>
      <c r="AA152" s="17" t="str">
        <f t="shared" ca="1" si="324"/>
        <v/>
      </c>
      <c r="AB152" s="17" t="str">
        <f t="shared" ca="1" si="324"/>
        <v/>
      </c>
      <c r="AC152" s="17" t="str">
        <f t="shared" ca="1" si="324"/>
        <v/>
      </c>
      <c r="AD152" s="17" t="str">
        <f t="shared" ca="1" si="324"/>
        <v/>
      </c>
      <c r="AE152" s="17"/>
      <c r="AF152" s="344" t="str">
        <f>IF(AND(地價差額試算!K166="",$AJ152&lt;&gt;""),AF151,IF(AND(地價差額試算!K166&lt;&gt;"",$AJ152&lt;&gt;""),地價差額試算!K166,""))</f>
        <v/>
      </c>
      <c r="AG152" s="344" t="str">
        <f>IF(AND(地價差額試算!L166="",$AJ152&lt;&gt;""),AG151,IF(AND(地價差額試算!L166&lt;&gt;"",$AJ152&lt;&gt;""),地價差額試算!L166,""))</f>
        <v/>
      </c>
      <c r="AH152" s="344" t="str">
        <f>IF(AND(地價差額試算!M166="",$AJ152&lt;&gt;""),AH151,IF(AND(地價差額試算!M166&lt;&gt;"",$AJ152&lt;&gt;""),地價差額試算!M166,""))</f>
        <v/>
      </c>
      <c r="AI152" s="344" t="str">
        <f>IF(地價差額試算!N166&lt;&gt;"",地價差額試算!N166,"")</f>
        <v/>
      </c>
      <c r="AJ152" s="344" t="str">
        <f>IF(地價差額試算!O166&lt;&gt;"",地價差額試算!O166,"")</f>
        <v/>
      </c>
      <c r="AK152" s="344" t="str">
        <f>IF(地價差額試算!P166&lt;&gt;"",地價差額試算!P166,"")</f>
        <v/>
      </c>
      <c r="AL152" s="344" t="str">
        <f>IF(地價差額試算!Q166&lt;&gt;"",地價差額試算!Q166,"")</f>
        <v/>
      </c>
      <c r="AM152" s="344" t="str">
        <f t="shared" si="282"/>
        <v/>
      </c>
      <c r="AN152" s="344" t="str">
        <f t="shared" si="277"/>
        <v/>
      </c>
      <c r="AO152" s="344" t="str">
        <f t="shared" si="278"/>
        <v/>
      </c>
      <c r="AP152" s="17"/>
      <c r="AQ152" s="344" t="str">
        <f t="array" ref="AQ152">IFERROR(INDEX($AF$1:$AF$200,SMALL(IF($AF$2:$AF$201&lt;&gt;"",ROW($AF$2:$AF$201),9999),ROW(AQ151)),COLUMN(A:A)),"")</f>
        <v/>
      </c>
      <c r="AR152" s="344" t="str">
        <f t="array" ref="AR152">IFERROR(INDEX($AJ$1:$AJ$200,SMALL(IF($AJ$2:$AJ$201&lt;&gt;"",ROW($AJ$2:$AJ$201),9999),ROW(AQ151)),COLUMN(A:A)),"")</f>
        <v/>
      </c>
      <c r="AS152" s="344" t="str">
        <f t="array" ref="AS152">IFERROR(INDEX($AK$1:$AK$200,SMALL(IF($AK$2:$AK$201&lt;&gt;"",ROW($AK$2:$AK$201),9999),ROW(AS151)),COLUMN(A:A)),"")</f>
        <v/>
      </c>
      <c r="AT152" s="344" t="str">
        <f t="array" ref="AT152">IFERROR(INDEX($AL$1:$AL$200,SMALL(IF($AL$2:$AL$201&lt;&gt;"",ROW($AL$2:$AL$201),9999),ROW(AT151)),COLUMN(A:A)),"")</f>
        <v/>
      </c>
      <c r="AU152" s="17"/>
      <c r="AV152" s="344" t="str">
        <f t="array" ref="AV152:AW152">IFERROR((INDEX(AQ$1:AT$201,SMALL(IF(MATCH($AQ$2:$AQ$201&amp;$AT$2:$AT$201,$AQ$2:$AQ$201&amp;$AT$2:$AT$201, )=ROW($AQ$1:$AT$200),ROW($AQ$2:$AT$201),4^8),ROW(AV151)),{1,4})&amp;""),"")</f>
        <v/>
      </c>
      <c r="AW152" s="344" t="str">
        <v/>
      </c>
      <c r="AX152" s="17"/>
      <c r="AY152" s="17" t="str">
        <f t="array" ref="AY152">T(INDEX(AV:AV,MIN(IF(COUNTIF(AY$1:AY151,$AV$2:$AV$201),4^8,ROW($AV$2:$AV$201)))))</f>
        <v/>
      </c>
      <c r="AZ152" s="17" t="str">
        <f t="shared" ref="AZ152:BI152" ca="1" si="325">IFERROR(OFFSET($AW$1,SUMPRODUCT(SMALL(($AV$2:$AV$201=AZ$1)*ROW($AV$2:$AV$201),ROW(147:147)+COUNTA($AV$2:$AV$201)-SUM(1*($AV$2:$AV$201=AZ$1))))-1,),"")</f>
        <v/>
      </c>
      <c r="BA152" s="17" t="str">
        <f t="shared" ca="1" si="325"/>
        <v/>
      </c>
      <c r="BB152" s="17" t="str">
        <f t="shared" ca="1" si="325"/>
        <v/>
      </c>
      <c r="BC152" s="17" t="str">
        <f t="shared" ca="1" si="325"/>
        <v/>
      </c>
      <c r="BD152" s="17" t="str">
        <f t="shared" ca="1" si="325"/>
        <v/>
      </c>
      <c r="BE152" s="17" t="str">
        <f t="shared" ca="1" si="325"/>
        <v/>
      </c>
      <c r="BF152" s="17" t="str">
        <f t="shared" ca="1" si="325"/>
        <v/>
      </c>
      <c r="BG152" s="17" t="str">
        <f t="shared" ca="1" si="325"/>
        <v/>
      </c>
      <c r="BH152" s="17" t="str">
        <f t="shared" ca="1" si="325"/>
        <v/>
      </c>
      <c r="BI152" s="17" t="str">
        <f t="shared" ca="1" si="325"/>
        <v/>
      </c>
      <c r="BJ152" s="17"/>
      <c r="BK152" s="18" t="str">
        <f t="array" ref="BK152">IFERROR(INDEX($E$1:$E$200,SMALL(IF($E$2:$E$201&lt;&gt;"",ROW($E$2:$E$201),9999),ROW($A151)),COLUMN(A:A)),"")</f>
        <v/>
      </c>
      <c r="BL152" s="18" t="str">
        <f t="array" ref="BL152">IFERROR(INDEX($AJ$1:$AJ$200,SMALL(IF($AJ$2:$AJ$201&lt;&gt;"",ROW($AJ$2:$AJ$201),9999),ROW(A151)),COLUMN(A:A)),"")</f>
        <v/>
      </c>
      <c r="BM152" s="18" t="str">
        <f t="array" ref="BM152">T(INDEX($BK:$BK,MIN(IF(COUNTIF(BM$1:BM151,$BK$2:$BK$201),4^8,ROW($BK$2:$BK$201)))))</f>
        <v/>
      </c>
      <c r="BN152" s="18" t="str">
        <f t="array" ref="BN152">T(INDEX($BL:$BL,MIN(IF(COUNTIF(BN$1:BN151,$BL$2:$BL$201),4^8,ROW($BL$2:$BL$201)))))</f>
        <v/>
      </c>
      <c r="BO152" s="18" t="str">
        <f t="array" aca="1" ref="BO152" ca="1">IF(ROW(BO151)&gt;(COUNTA($BM$2:$BN$201)-COUNTIF($BM$2:$BN$201,"")),"",INDIRECT(TEXT(RIGHT(SMALL(IF($BM$2:$BN$501&lt;&gt;"",COLUMN($BM$2:$BN$501)*10001+ROW($BM$2:$BN$501)*100,999999),ROW(BO151)),4),"!R00!C00"),))</f>
        <v/>
      </c>
      <c r="BP152" s="18" t="str">
        <f t="array" aca="1" ref="BP152" ca="1">T(INDEX($BO:$BO,MIN(IF(COUNTIF(BP$1:BP151,$BO$2:$BO$201),4^8,ROW($BO$2:$BO$201)))))</f>
        <v/>
      </c>
    </row>
    <row r="153" spans="1:68">
      <c r="A153" s="344" t="str">
        <f>IF(AND(地價差額試算!A167="",$E153&lt;&gt;""),A152,IF(AND(地價差額試算!A167&lt;&gt;"",$E153&lt;&gt;""),地價差額試算!A167,""))</f>
        <v/>
      </c>
      <c r="B153" s="344" t="str">
        <f>IF(AND(地價差額試算!B167="",$E153&lt;&gt;""),B152,IF(AND(地價差額試算!B167&lt;&gt;"",$E153&lt;&gt;""),地價差額試算!B167,""))</f>
        <v/>
      </c>
      <c r="C153" s="344" t="str">
        <f>IF(AND(地價差額試算!C167="",$E153&lt;&gt;""),C152,IF(AND(地價差額試算!C167&lt;&gt;"",$E153&lt;&gt;""),地價差額試算!C167,""))</f>
        <v/>
      </c>
      <c r="D153" s="344" t="str">
        <f>IF(地價差額試算!D167&lt;&gt;"",地價差額試算!D167,"")</f>
        <v/>
      </c>
      <c r="E153" s="344" t="str">
        <f>IF(地價差額試算!E167&lt;&gt;"",地價差額試算!E167,"")</f>
        <v/>
      </c>
      <c r="F153" s="344" t="str">
        <f>IF(地價差額試算!F167&lt;&gt;"",地價差額試算!F167,"")</f>
        <v/>
      </c>
      <c r="G153" s="344" t="str">
        <f>IF(地價差額試算!G167&lt;&gt;"",地價差額試算!G167,"")</f>
        <v/>
      </c>
      <c r="H153" s="344" t="str">
        <f t="shared" si="280"/>
        <v/>
      </c>
      <c r="I153" s="344" t="str">
        <f t="shared" si="274"/>
        <v/>
      </c>
      <c r="J153" s="344" t="str">
        <f t="shared" si="275"/>
        <v/>
      </c>
      <c r="K153" s="17"/>
      <c r="L153" s="344" t="str">
        <f t="array" ref="L153">IFERROR(INDEX($A$1:$A$200,SMALL(IF($A$2:$A$201&lt;&gt;"",ROW($A$2:$A$201),9999),ROW(L152)),COLUMN(A:A)),"")</f>
        <v/>
      </c>
      <c r="M153" s="344" t="str">
        <f t="array" ref="M153">IFERROR(INDEX($E$1:$E$200,SMALL(IF($E$2:$E$201&lt;&gt;"",ROW($E$2:$E$201),9999),ROW(M152)),COLUMN(A:A)),"")</f>
        <v/>
      </c>
      <c r="N153" s="344" t="str">
        <f t="array" ref="N153">IFERROR(INDEX($F$1:$F$200,SMALL(IF($F$2:$F$201&lt;&gt;"",ROW($F$2:$F$201),9999),ROW(N152)),COLUMN(A:A)),"")</f>
        <v/>
      </c>
      <c r="O153" s="344" t="str">
        <f t="array" ref="O153">IFERROR(INDEX($G$1:$G$200,SMALL(IF($G$2:$G$201&lt;&gt;"",ROW($G$2:$G$201),9999),ROW(O152)),COLUMN(A:A)),"")</f>
        <v/>
      </c>
      <c r="P153" s="17"/>
      <c r="Q153" s="344" t="str">
        <f t="array" ref="Q153:R153">IFERROR((INDEX(L$1:O$201,SMALL(IF(MATCH($L$2:$L$201&amp;$O$2:$O$201,$L$2:$L$201&amp;$O$2:$O$201, )=ROW($L$1:$O$200),ROW($L$2:$O$201),4^8),ROW(A152)),{1,4})&amp;""),"")</f>
        <v/>
      </c>
      <c r="R153" s="344" t="str">
        <v/>
      </c>
      <c r="S153" s="17"/>
      <c r="T153" s="17" t="str">
        <f t="array" ref="T153">T(INDEX(Q:Q,MIN(IF(COUNTIF(T$1:T152,$Q$2:$Q$201),4^8,ROW($Q$2:$Q$201)))))</f>
        <v/>
      </c>
      <c r="U153" s="17" t="str">
        <f t="shared" ref="U153:AD153" ca="1" si="326">IFERROR(OFFSET($R$1,SUMPRODUCT(SMALL(($Q$2:$Q$201=U$1)*ROW($Q$2:$Q$201),ROW(148:148)+COUNTA($Q$2:$Q$201)-SUM(1*($Q$2:$Q$201=U$1))))-1,),"")</f>
        <v/>
      </c>
      <c r="V153" s="17" t="str">
        <f t="shared" ca="1" si="326"/>
        <v/>
      </c>
      <c r="W153" s="17" t="str">
        <f t="shared" ca="1" si="326"/>
        <v/>
      </c>
      <c r="X153" s="17" t="str">
        <f t="shared" ca="1" si="326"/>
        <v/>
      </c>
      <c r="Y153" s="17" t="str">
        <f t="shared" ca="1" si="326"/>
        <v/>
      </c>
      <c r="Z153" s="17" t="str">
        <f t="shared" ca="1" si="326"/>
        <v/>
      </c>
      <c r="AA153" s="17" t="str">
        <f t="shared" ca="1" si="326"/>
        <v/>
      </c>
      <c r="AB153" s="17" t="str">
        <f t="shared" ca="1" si="326"/>
        <v/>
      </c>
      <c r="AC153" s="17" t="str">
        <f t="shared" ca="1" si="326"/>
        <v/>
      </c>
      <c r="AD153" s="17" t="str">
        <f t="shared" ca="1" si="326"/>
        <v/>
      </c>
      <c r="AE153" s="17"/>
      <c r="AF153" s="344" t="str">
        <f>IF(AND(地價差額試算!K167="",$AJ153&lt;&gt;""),AF152,IF(AND(地價差額試算!K167&lt;&gt;"",$AJ153&lt;&gt;""),地價差額試算!K167,""))</f>
        <v/>
      </c>
      <c r="AG153" s="344" t="str">
        <f>IF(AND(地價差額試算!L167="",$AJ153&lt;&gt;""),AG152,IF(AND(地價差額試算!L167&lt;&gt;"",$AJ153&lt;&gt;""),地價差額試算!L167,""))</f>
        <v/>
      </c>
      <c r="AH153" s="344" t="str">
        <f>IF(AND(地價差額試算!M167="",$AJ153&lt;&gt;""),AH152,IF(AND(地價差額試算!M167&lt;&gt;"",$AJ153&lt;&gt;""),地價差額試算!M167,""))</f>
        <v/>
      </c>
      <c r="AI153" s="344" t="str">
        <f>IF(地價差額試算!N167&lt;&gt;"",地價差額試算!N167,"")</f>
        <v/>
      </c>
      <c r="AJ153" s="344" t="str">
        <f>IF(地價差額試算!O167&lt;&gt;"",地價差額試算!O167,"")</f>
        <v/>
      </c>
      <c r="AK153" s="344" t="str">
        <f>IF(地價差額試算!P167&lt;&gt;"",地價差額試算!P167,"")</f>
        <v/>
      </c>
      <c r="AL153" s="344" t="str">
        <f>IF(地價差額試算!Q167&lt;&gt;"",地價差額試算!Q167,"")</f>
        <v/>
      </c>
      <c r="AM153" s="344" t="str">
        <f t="shared" si="282"/>
        <v/>
      </c>
      <c r="AN153" s="344" t="str">
        <f t="shared" si="277"/>
        <v/>
      </c>
      <c r="AO153" s="344" t="str">
        <f t="shared" si="278"/>
        <v/>
      </c>
      <c r="AP153" s="17"/>
      <c r="AQ153" s="344" t="str">
        <f t="array" ref="AQ153">IFERROR(INDEX($AF$1:$AF$200,SMALL(IF($AF$2:$AF$201&lt;&gt;"",ROW($AF$2:$AF$201),9999),ROW(AQ152)),COLUMN(A:A)),"")</f>
        <v/>
      </c>
      <c r="AR153" s="344" t="str">
        <f t="array" ref="AR153">IFERROR(INDEX($AJ$1:$AJ$200,SMALL(IF($AJ$2:$AJ$201&lt;&gt;"",ROW($AJ$2:$AJ$201),9999),ROW(AQ152)),COLUMN(A:A)),"")</f>
        <v/>
      </c>
      <c r="AS153" s="344" t="str">
        <f t="array" ref="AS153">IFERROR(INDEX($AK$1:$AK$200,SMALL(IF($AK$2:$AK$201&lt;&gt;"",ROW($AK$2:$AK$201),9999),ROW(AS152)),COLUMN(A:A)),"")</f>
        <v/>
      </c>
      <c r="AT153" s="344" t="str">
        <f t="array" ref="AT153">IFERROR(INDEX($AL$1:$AL$200,SMALL(IF($AL$2:$AL$201&lt;&gt;"",ROW($AL$2:$AL$201),9999),ROW(AT152)),COLUMN(A:A)),"")</f>
        <v/>
      </c>
      <c r="AU153" s="17"/>
      <c r="AV153" s="344" t="str">
        <f t="array" ref="AV153:AW153">IFERROR((INDEX(AQ$1:AT$201,SMALL(IF(MATCH($AQ$2:$AQ$201&amp;$AT$2:$AT$201,$AQ$2:$AQ$201&amp;$AT$2:$AT$201, )=ROW($AQ$1:$AT$200),ROW($AQ$2:$AT$201),4^8),ROW(AV152)),{1,4})&amp;""),"")</f>
        <v/>
      </c>
      <c r="AW153" s="344" t="str">
        <v/>
      </c>
      <c r="AX153" s="17"/>
      <c r="AY153" s="17" t="str">
        <f t="array" ref="AY153">T(INDEX(AV:AV,MIN(IF(COUNTIF(AY$1:AY152,$AV$2:$AV$201),4^8,ROW($AV$2:$AV$201)))))</f>
        <v/>
      </c>
      <c r="AZ153" s="17" t="str">
        <f t="shared" ref="AZ153:BI153" ca="1" si="327">IFERROR(OFFSET($AW$1,SUMPRODUCT(SMALL(($AV$2:$AV$201=AZ$1)*ROW($AV$2:$AV$201),ROW(148:148)+COUNTA($AV$2:$AV$201)-SUM(1*($AV$2:$AV$201=AZ$1))))-1,),"")</f>
        <v/>
      </c>
      <c r="BA153" s="17" t="str">
        <f t="shared" ca="1" si="327"/>
        <v/>
      </c>
      <c r="BB153" s="17" t="str">
        <f t="shared" ca="1" si="327"/>
        <v/>
      </c>
      <c r="BC153" s="17" t="str">
        <f t="shared" ca="1" si="327"/>
        <v/>
      </c>
      <c r="BD153" s="17" t="str">
        <f t="shared" ca="1" si="327"/>
        <v/>
      </c>
      <c r="BE153" s="17" t="str">
        <f t="shared" ca="1" si="327"/>
        <v/>
      </c>
      <c r="BF153" s="17" t="str">
        <f t="shared" ca="1" si="327"/>
        <v/>
      </c>
      <c r="BG153" s="17" t="str">
        <f t="shared" ca="1" si="327"/>
        <v/>
      </c>
      <c r="BH153" s="17" t="str">
        <f t="shared" ca="1" si="327"/>
        <v/>
      </c>
      <c r="BI153" s="17" t="str">
        <f t="shared" ca="1" si="327"/>
        <v/>
      </c>
      <c r="BJ153" s="17"/>
      <c r="BK153" s="18" t="str">
        <f t="array" ref="BK153">IFERROR(INDEX($E$1:$E$200,SMALL(IF($E$2:$E$201&lt;&gt;"",ROW($E$2:$E$201),9999),ROW($A152)),COLUMN(A:A)),"")</f>
        <v/>
      </c>
      <c r="BL153" s="18" t="str">
        <f t="array" ref="BL153">IFERROR(INDEX($AJ$1:$AJ$200,SMALL(IF($AJ$2:$AJ$201&lt;&gt;"",ROW($AJ$2:$AJ$201),9999),ROW(A152)),COLUMN(A:A)),"")</f>
        <v/>
      </c>
      <c r="BM153" s="18" t="str">
        <f t="array" ref="BM153">T(INDEX($BK:$BK,MIN(IF(COUNTIF(BM$1:BM152,$BK$2:$BK$201),4^8,ROW($BK$2:$BK$201)))))</f>
        <v/>
      </c>
      <c r="BN153" s="18" t="str">
        <f t="array" ref="BN153">T(INDEX($BL:$BL,MIN(IF(COUNTIF(BN$1:BN152,$BL$2:$BL$201),4^8,ROW($BL$2:$BL$201)))))</f>
        <v/>
      </c>
      <c r="BO153" s="18" t="str">
        <f t="array" aca="1" ref="BO153" ca="1">IF(ROW(BO152)&gt;(COUNTA($BM$2:$BN$201)-COUNTIF($BM$2:$BN$201,"")),"",INDIRECT(TEXT(RIGHT(SMALL(IF($BM$2:$BN$501&lt;&gt;"",COLUMN($BM$2:$BN$501)*10001+ROW($BM$2:$BN$501)*100,999999),ROW(BO152)),4),"!R00!C00"),))</f>
        <v/>
      </c>
      <c r="BP153" s="18" t="str">
        <f t="array" aca="1" ref="BP153" ca="1">T(INDEX($BO:$BO,MIN(IF(COUNTIF(BP$1:BP152,$BO$2:$BO$201),4^8,ROW($BO$2:$BO$201)))))</f>
        <v/>
      </c>
    </row>
    <row r="154" spans="1:68">
      <c r="A154" s="344" t="str">
        <f>IF(AND(地價差額試算!A168="",$E154&lt;&gt;""),A153,IF(AND(地價差額試算!A168&lt;&gt;"",$E154&lt;&gt;""),地價差額試算!A168,""))</f>
        <v/>
      </c>
      <c r="B154" s="344" t="str">
        <f>IF(AND(地價差額試算!B168="",$E154&lt;&gt;""),B153,IF(AND(地價差額試算!B168&lt;&gt;"",$E154&lt;&gt;""),地價差額試算!B168,""))</f>
        <v/>
      </c>
      <c r="C154" s="344" t="str">
        <f>IF(AND(地價差額試算!C168="",$E154&lt;&gt;""),C153,IF(AND(地價差額試算!C168&lt;&gt;"",$E154&lt;&gt;""),地價差額試算!C168,""))</f>
        <v/>
      </c>
      <c r="D154" s="344" t="str">
        <f>IF(地價差額試算!D168&lt;&gt;"",地價差額試算!D168,"")</f>
        <v/>
      </c>
      <c r="E154" s="344" t="str">
        <f>IF(地價差額試算!E168&lt;&gt;"",地價差額試算!E168,"")</f>
        <v/>
      </c>
      <c r="F154" s="344" t="str">
        <f>IF(地價差額試算!F168&lt;&gt;"",地價差額試算!F168,"")</f>
        <v/>
      </c>
      <c r="G154" s="344" t="str">
        <f>IF(地價差額試算!G168&lt;&gt;"",地價差額試算!G168,"")</f>
        <v/>
      </c>
      <c r="H154" s="344" t="str">
        <f t="shared" si="280"/>
        <v/>
      </c>
      <c r="I154" s="344" t="str">
        <f t="shared" si="274"/>
        <v/>
      </c>
      <c r="J154" s="344" t="str">
        <f t="shared" si="275"/>
        <v/>
      </c>
      <c r="K154" s="17"/>
      <c r="L154" s="344" t="str">
        <f t="array" ref="L154">IFERROR(INDEX($A$1:$A$200,SMALL(IF($A$2:$A$201&lt;&gt;"",ROW($A$2:$A$201),9999),ROW(L153)),COLUMN(A:A)),"")</f>
        <v/>
      </c>
      <c r="M154" s="344" t="str">
        <f t="array" ref="M154">IFERROR(INDEX($E$1:$E$200,SMALL(IF($E$2:$E$201&lt;&gt;"",ROW($E$2:$E$201),9999),ROW(M153)),COLUMN(A:A)),"")</f>
        <v/>
      </c>
      <c r="N154" s="344" t="str">
        <f t="array" ref="N154">IFERROR(INDEX($F$1:$F$200,SMALL(IF($F$2:$F$201&lt;&gt;"",ROW($F$2:$F$201),9999),ROW(N153)),COLUMN(A:A)),"")</f>
        <v/>
      </c>
      <c r="O154" s="344" t="str">
        <f t="array" ref="O154">IFERROR(INDEX($G$1:$G$200,SMALL(IF($G$2:$G$201&lt;&gt;"",ROW($G$2:$G$201),9999),ROW(O153)),COLUMN(A:A)),"")</f>
        <v/>
      </c>
      <c r="P154" s="17"/>
      <c r="Q154" s="344" t="str">
        <f t="array" ref="Q154:R154">IFERROR((INDEX(L$1:O$201,SMALL(IF(MATCH($L$2:$L$201&amp;$O$2:$O$201,$L$2:$L$201&amp;$O$2:$O$201, )=ROW($L$1:$O$200),ROW($L$2:$O$201),4^8),ROW(A153)),{1,4})&amp;""),"")</f>
        <v/>
      </c>
      <c r="R154" s="344" t="str">
        <v/>
      </c>
      <c r="S154" s="17"/>
      <c r="T154" s="17" t="str">
        <f t="array" ref="T154">T(INDEX(Q:Q,MIN(IF(COUNTIF(T$1:T153,$Q$2:$Q$201),4^8,ROW($Q$2:$Q$201)))))</f>
        <v/>
      </c>
      <c r="U154" s="17" t="str">
        <f t="shared" ref="U154:AD154" ca="1" si="328">IFERROR(OFFSET($R$1,SUMPRODUCT(SMALL(($Q$2:$Q$201=U$1)*ROW($Q$2:$Q$201),ROW(149:149)+COUNTA($Q$2:$Q$201)-SUM(1*($Q$2:$Q$201=U$1))))-1,),"")</f>
        <v/>
      </c>
      <c r="V154" s="17" t="str">
        <f t="shared" ca="1" si="328"/>
        <v/>
      </c>
      <c r="W154" s="17" t="str">
        <f t="shared" ca="1" si="328"/>
        <v/>
      </c>
      <c r="X154" s="17" t="str">
        <f t="shared" ca="1" si="328"/>
        <v/>
      </c>
      <c r="Y154" s="17" t="str">
        <f t="shared" ca="1" si="328"/>
        <v/>
      </c>
      <c r="Z154" s="17" t="str">
        <f t="shared" ca="1" si="328"/>
        <v/>
      </c>
      <c r="AA154" s="17" t="str">
        <f t="shared" ca="1" si="328"/>
        <v/>
      </c>
      <c r="AB154" s="17" t="str">
        <f t="shared" ca="1" si="328"/>
        <v/>
      </c>
      <c r="AC154" s="17" t="str">
        <f t="shared" ca="1" si="328"/>
        <v/>
      </c>
      <c r="AD154" s="17" t="str">
        <f t="shared" ca="1" si="328"/>
        <v/>
      </c>
      <c r="AE154" s="17"/>
      <c r="AF154" s="344" t="str">
        <f>IF(AND(地價差額試算!K168="",$AJ154&lt;&gt;""),AF153,IF(AND(地價差額試算!K168&lt;&gt;"",$AJ154&lt;&gt;""),地價差額試算!K168,""))</f>
        <v/>
      </c>
      <c r="AG154" s="344" t="str">
        <f>IF(AND(地價差額試算!L168="",$AJ154&lt;&gt;""),AG153,IF(AND(地價差額試算!L168&lt;&gt;"",$AJ154&lt;&gt;""),地價差額試算!L168,""))</f>
        <v/>
      </c>
      <c r="AH154" s="344" t="str">
        <f>IF(AND(地價差額試算!M168="",$AJ154&lt;&gt;""),AH153,IF(AND(地價差額試算!M168&lt;&gt;"",$AJ154&lt;&gt;""),地價差額試算!M168,""))</f>
        <v/>
      </c>
      <c r="AI154" s="344" t="str">
        <f>IF(地價差額試算!N168&lt;&gt;"",地價差額試算!N168,"")</f>
        <v/>
      </c>
      <c r="AJ154" s="344" t="str">
        <f>IF(地價差額試算!O168&lt;&gt;"",地價差額試算!O168,"")</f>
        <v/>
      </c>
      <c r="AK154" s="344" t="str">
        <f>IF(地價差額試算!P168&lt;&gt;"",地價差額試算!P168,"")</f>
        <v/>
      </c>
      <c r="AL154" s="344" t="str">
        <f>IF(地價差額試算!Q168&lt;&gt;"",地價差額試算!Q168,"")</f>
        <v/>
      </c>
      <c r="AM154" s="344" t="str">
        <f t="shared" si="282"/>
        <v/>
      </c>
      <c r="AN154" s="344" t="str">
        <f t="shared" si="277"/>
        <v/>
      </c>
      <c r="AO154" s="344" t="str">
        <f t="shared" si="278"/>
        <v/>
      </c>
      <c r="AP154" s="17"/>
      <c r="AQ154" s="344" t="str">
        <f t="array" ref="AQ154">IFERROR(INDEX($AF$1:$AF$200,SMALL(IF($AF$2:$AF$201&lt;&gt;"",ROW($AF$2:$AF$201),9999),ROW(AQ153)),COLUMN(A:A)),"")</f>
        <v/>
      </c>
      <c r="AR154" s="344" t="str">
        <f t="array" ref="AR154">IFERROR(INDEX($AJ$1:$AJ$200,SMALL(IF($AJ$2:$AJ$201&lt;&gt;"",ROW($AJ$2:$AJ$201),9999),ROW(AQ153)),COLUMN(A:A)),"")</f>
        <v/>
      </c>
      <c r="AS154" s="344" t="str">
        <f t="array" ref="AS154">IFERROR(INDEX($AK$1:$AK$200,SMALL(IF($AK$2:$AK$201&lt;&gt;"",ROW($AK$2:$AK$201),9999),ROW(AS153)),COLUMN(A:A)),"")</f>
        <v/>
      </c>
      <c r="AT154" s="344" t="str">
        <f t="array" ref="AT154">IFERROR(INDEX($AL$1:$AL$200,SMALL(IF($AL$2:$AL$201&lt;&gt;"",ROW($AL$2:$AL$201),9999),ROW(AT153)),COLUMN(A:A)),"")</f>
        <v/>
      </c>
      <c r="AU154" s="17"/>
      <c r="AV154" s="344" t="str">
        <f t="array" ref="AV154:AW154">IFERROR((INDEX(AQ$1:AT$201,SMALL(IF(MATCH($AQ$2:$AQ$201&amp;$AT$2:$AT$201,$AQ$2:$AQ$201&amp;$AT$2:$AT$201, )=ROW($AQ$1:$AT$200),ROW($AQ$2:$AT$201),4^8),ROW(AV153)),{1,4})&amp;""),"")</f>
        <v/>
      </c>
      <c r="AW154" s="344" t="str">
        <v/>
      </c>
      <c r="AX154" s="17"/>
      <c r="AY154" s="17" t="str">
        <f t="array" ref="AY154">T(INDEX(AV:AV,MIN(IF(COUNTIF(AY$1:AY153,$AV$2:$AV$201),4^8,ROW($AV$2:$AV$201)))))</f>
        <v/>
      </c>
      <c r="AZ154" s="17" t="str">
        <f t="shared" ref="AZ154:BI154" ca="1" si="329">IFERROR(OFFSET($AW$1,SUMPRODUCT(SMALL(($AV$2:$AV$201=AZ$1)*ROW($AV$2:$AV$201),ROW(149:149)+COUNTA($AV$2:$AV$201)-SUM(1*($AV$2:$AV$201=AZ$1))))-1,),"")</f>
        <v/>
      </c>
      <c r="BA154" s="17" t="str">
        <f t="shared" ca="1" si="329"/>
        <v/>
      </c>
      <c r="BB154" s="17" t="str">
        <f t="shared" ca="1" si="329"/>
        <v/>
      </c>
      <c r="BC154" s="17" t="str">
        <f t="shared" ca="1" si="329"/>
        <v/>
      </c>
      <c r="BD154" s="17" t="str">
        <f t="shared" ca="1" si="329"/>
        <v/>
      </c>
      <c r="BE154" s="17" t="str">
        <f t="shared" ca="1" si="329"/>
        <v/>
      </c>
      <c r="BF154" s="17" t="str">
        <f t="shared" ca="1" si="329"/>
        <v/>
      </c>
      <c r="BG154" s="17" t="str">
        <f t="shared" ca="1" si="329"/>
        <v/>
      </c>
      <c r="BH154" s="17" t="str">
        <f t="shared" ca="1" si="329"/>
        <v/>
      </c>
      <c r="BI154" s="17" t="str">
        <f t="shared" ca="1" si="329"/>
        <v/>
      </c>
      <c r="BJ154" s="17"/>
      <c r="BK154" s="18" t="str">
        <f t="array" ref="BK154">IFERROR(INDEX($E$1:$E$200,SMALL(IF($E$2:$E$201&lt;&gt;"",ROW($E$2:$E$201),9999),ROW($A153)),COLUMN(A:A)),"")</f>
        <v/>
      </c>
      <c r="BL154" s="18" t="str">
        <f t="array" ref="BL154">IFERROR(INDEX($AJ$1:$AJ$200,SMALL(IF($AJ$2:$AJ$201&lt;&gt;"",ROW($AJ$2:$AJ$201),9999),ROW(A153)),COLUMN(A:A)),"")</f>
        <v/>
      </c>
      <c r="BM154" s="18" t="str">
        <f t="array" ref="BM154">T(INDEX($BK:$BK,MIN(IF(COUNTIF(BM$1:BM153,$BK$2:$BK$201),4^8,ROW($BK$2:$BK$201)))))</f>
        <v/>
      </c>
      <c r="BN154" s="18" t="str">
        <f t="array" ref="BN154">T(INDEX($BL:$BL,MIN(IF(COUNTIF(BN$1:BN153,$BL$2:$BL$201),4^8,ROW($BL$2:$BL$201)))))</f>
        <v/>
      </c>
      <c r="BO154" s="18" t="str">
        <f t="array" aca="1" ref="BO154" ca="1">IF(ROW(BO153)&gt;(COUNTA($BM$2:$BN$201)-COUNTIF($BM$2:$BN$201,"")),"",INDIRECT(TEXT(RIGHT(SMALL(IF($BM$2:$BN$501&lt;&gt;"",COLUMN($BM$2:$BN$501)*10001+ROW($BM$2:$BN$501)*100,999999),ROW(BO153)),4),"!R00!C00"),))</f>
        <v/>
      </c>
      <c r="BP154" s="18" t="str">
        <f t="array" aca="1" ref="BP154" ca="1">T(INDEX($BO:$BO,MIN(IF(COUNTIF(BP$1:BP153,$BO$2:$BO$201),4^8,ROW($BO$2:$BO$201)))))</f>
        <v/>
      </c>
    </row>
    <row r="155" spans="1:68">
      <c r="A155" s="344" t="str">
        <f>IF(AND(地價差額試算!A169="",$E155&lt;&gt;""),A154,IF(AND(地價差額試算!A169&lt;&gt;"",$E155&lt;&gt;""),地價差額試算!A169,""))</f>
        <v/>
      </c>
      <c r="B155" s="344" t="str">
        <f>IF(AND(地價差額試算!B169="",$E155&lt;&gt;""),B154,IF(AND(地價差額試算!B169&lt;&gt;"",$E155&lt;&gt;""),地價差額試算!B169,""))</f>
        <v/>
      </c>
      <c r="C155" s="344" t="str">
        <f>IF(AND(地價差額試算!C169="",$E155&lt;&gt;""),C154,IF(AND(地價差額試算!C169&lt;&gt;"",$E155&lt;&gt;""),地價差額試算!C169,""))</f>
        <v/>
      </c>
      <c r="D155" s="344" t="str">
        <f>IF(地價差額試算!D169&lt;&gt;"",地價差額試算!D169,"")</f>
        <v/>
      </c>
      <c r="E155" s="344" t="str">
        <f>IF(地價差額試算!E169&lt;&gt;"",地價差額試算!E169,"")</f>
        <v/>
      </c>
      <c r="F155" s="344" t="str">
        <f>IF(地價差額試算!F169&lt;&gt;"",地價差額試算!F169,"")</f>
        <v/>
      </c>
      <c r="G155" s="344" t="str">
        <f>IF(地價差額試算!G169&lt;&gt;"",地價差額試算!G169,"")</f>
        <v/>
      </c>
      <c r="H155" s="344" t="str">
        <f t="shared" si="280"/>
        <v/>
      </c>
      <c r="I155" s="344" t="str">
        <f t="shared" si="274"/>
        <v/>
      </c>
      <c r="J155" s="344" t="str">
        <f t="shared" si="275"/>
        <v/>
      </c>
      <c r="K155" s="17"/>
      <c r="L155" s="344" t="str">
        <f t="array" ref="L155">IFERROR(INDEX($A$1:$A$200,SMALL(IF($A$2:$A$201&lt;&gt;"",ROW($A$2:$A$201),9999),ROW(L154)),COLUMN(A:A)),"")</f>
        <v/>
      </c>
      <c r="M155" s="344" t="str">
        <f t="array" ref="M155">IFERROR(INDEX($E$1:$E$200,SMALL(IF($E$2:$E$201&lt;&gt;"",ROW($E$2:$E$201),9999),ROW(M154)),COLUMN(A:A)),"")</f>
        <v/>
      </c>
      <c r="N155" s="344" t="str">
        <f t="array" ref="N155">IFERROR(INDEX($F$1:$F$200,SMALL(IF($F$2:$F$201&lt;&gt;"",ROW($F$2:$F$201),9999),ROW(N154)),COLUMN(A:A)),"")</f>
        <v/>
      </c>
      <c r="O155" s="344" t="str">
        <f t="array" ref="O155">IFERROR(INDEX($G$1:$G$200,SMALL(IF($G$2:$G$201&lt;&gt;"",ROW($G$2:$G$201),9999),ROW(O154)),COLUMN(A:A)),"")</f>
        <v/>
      </c>
      <c r="P155" s="17"/>
      <c r="Q155" s="344" t="str">
        <f t="array" ref="Q155:R155">IFERROR((INDEX(L$1:O$201,SMALL(IF(MATCH($L$2:$L$201&amp;$O$2:$O$201,$L$2:$L$201&amp;$O$2:$O$201, )=ROW($L$1:$O$200),ROW($L$2:$O$201),4^8),ROW(A154)),{1,4})&amp;""),"")</f>
        <v/>
      </c>
      <c r="R155" s="344" t="str">
        <v/>
      </c>
      <c r="S155" s="17"/>
      <c r="T155" s="17" t="str">
        <f t="array" ref="T155">T(INDEX(Q:Q,MIN(IF(COUNTIF(T$1:T154,$Q$2:$Q$201),4^8,ROW($Q$2:$Q$201)))))</f>
        <v/>
      </c>
      <c r="U155" s="17" t="str">
        <f t="shared" ref="U155:AD155" ca="1" si="330">IFERROR(OFFSET($R$1,SUMPRODUCT(SMALL(($Q$2:$Q$201=U$1)*ROW($Q$2:$Q$201),ROW(150:150)+COUNTA($Q$2:$Q$201)-SUM(1*($Q$2:$Q$201=U$1))))-1,),"")</f>
        <v/>
      </c>
      <c r="V155" s="17" t="str">
        <f t="shared" ca="1" si="330"/>
        <v/>
      </c>
      <c r="W155" s="17" t="str">
        <f t="shared" ca="1" si="330"/>
        <v/>
      </c>
      <c r="X155" s="17" t="str">
        <f t="shared" ca="1" si="330"/>
        <v/>
      </c>
      <c r="Y155" s="17" t="str">
        <f t="shared" ca="1" si="330"/>
        <v/>
      </c>
      <c r="Z155" s="17" t="str">
        <f t="shared" ca="1" si="330"/>
        <v/>
      </c>
      <c r="AA155" s="17" t="str">
        <f t="shared" ca="1" si="330"/>
        <v/>
      </c>
      <c r="AB155" s="17" t="str">
        <f t="shared" ca="1" si="330"/>
        <v/>
      </c>
      <c r="AC155" s="17" t="str">
        <f t="shared" ca="1" si="330"/>
        <v/>
      </c>
      <c r="AD155" s="17" t="str">
        <f t="shared" ca="1" si="330"/>
        <v/>
      </c>
      <c r="AE155" s="17"/>
      <c r="AF155" s="344" t="str">
        <f>IF(AND(地價差額試算!K169="",$AJ155&lt;&gt;""),AF154,IF(AND(地價差額試算!K169&lt;&gt;"",$AJ155&lt;&gt;""),地價差額試算!K169,""))</f>
        <v/>
      </c>
      <c r="AG155" s="344" t="str">
        <f>IF(AND(地價差額試算!L169="",$AJ155&lt;&gt;""),AG154,IF(AND(地價差額試算!L169&lt;&gt;"",$AJ155&lt;&gt;""),地價差額試算!L169,""))</f>
        <v/>
      </c>
      <c r="AH155" s="344" t="str">
        <f>IF(AND(地價差額試算!M169="",$AJ155&lt;&gt;""),AH154,IF(AND(地價差額試算!M169&lt;&gt;"",$AJ155&lt;&gt;""),地價差額試算!M169,""))</f>
        <v/>
      </c>
      <c r="AI155" s="344" t="str">
        <f>IF(地價差額試算!N169&lt;&gt;"",地價差額試算!N169,"")</f>
        <v/>
      </c>
      <c r="AJ155" s="344" t="str">
        <f>IF(地價差額試算!O169&lt;&gt;"",地價差額試算!O169,"")</f>
        <v/>
      </c>
      <c r="AK155" s="344" t="str">
        <f>IF(地價差額試算!P169&lt;&gt;"",地價差額試算!P169,"")</f>
        <v/>
      </c>
      <c r="AL155" s="344" t="str">
        <f>IF(地價差額試算!Q169&lt;&gt;"",地價差額試算!Q169,"")</f>
        <v/>
      </c>
      <c r="AM155" s="344" t="str">
        <f t="shared" si="282"/>
        <v/>
      </c>
      <c r="AN155" s="344" t="str">
        <f t="shared" si="277"/>
        <v/>
      </c>
      <c r="AO155" s="344" t="str">
        <f t="shared" si="278"/>
        <v/>
      </c>
      <c r="AP155" s="17"/>
      <c r="AQ155" s="344" t="str">
        <f t="array" ref="AQ155">IFERROR(INDEX($AF$1:$AF$200,SMALL(IF($AF$2:$AF$201&lt;&gt;"",ROW($AF$2:$AF$201),9999),ROW(AQ154)),COLUMN(A:A)),"")</f>
        <v/>
      </c>
      <c r="AR155" s="344" t="str">
        <f t="array" ref="AR155">IFERROR(INDEX($AJ$1:$AJ$200,SMALL(IF($AJ$2:$AJ$201&lt;&gt;"",ROW($AJ$2:$AJ$201),9999),ROW(AQ154)),COLUMN(A:A)),"")</f>
        <v/>
      </c>
      <c r="AS155" s="344" t="str">
        <f t="array" ref="AS155">IFERROR(INDEX($AK$1:$AK$200,SMALL(IF($AK$2:$AK$201&lt;&gt;"",ROW($AK$2:$AK$201),9999),ROW(AS154)),COLUMN(A:A)),"")</f>
        <v/>
      </c>
      <c r="AT155" s="344" t="str">
        <f t="array" ref="AT155">IFERROR(INDEX($AL$1:$AL$200,SMALL(IF($AL$2:$AL$201&lt;&gt;"",ROW($AL$2:$AL$201),9999),ROW(AT154)),COLUMN(A:A)),"")</f>
        <v/>
      </c>
      <c r="AU155" s="17"/>
      <c r="AV155" s="344" t="str">
        <f t="array" ref="AV155:AW155">IFERROR((INDEX(AQ$1:AT$201,SMALL(IF(MATCH($AQ$2:$AQ$201&amp;$AT$2:$AT$201,$AQ$2:$AQ$201&amp;$AT$2:$AT$201, )=ROW($AQ$1:$AT$200),ROW($AQ$2:$AT$201),4^8),ROW(AV154)),{1,4})&amp;""),"")</f>
        <v/>
      </c>
      <c r="AW155" s="344" t="str">
        <v/>
      </c>
      <c r="AX155" s="17"/>
      <c r="AY155" s="17" t="str">
        <f t="array" ref="AY155">T(INDEX(AV:AV,MIN(IF(COUNTIF(AY$1:AY154,$AV$2:$AV$201),4^8,ROW($AV$2:$AV$201)))))</f>
        <v/>
      </c>
      <c r="AZ155" s="17" t="str">
        <f t="shared" ref="AZ155:BI155" ca="1" si="331">IFERROR(OFFSET($AW$1,SUMPRODUCT(SMALL(($AV$2:$AV$201=AZ$1)*ROW($AV$2:$AV$201),ROW(150:150)+COUNTA($AV$2:$AV$201)-SUM(1*($AV$2:$AV$201=AZ$1))))-1,),"")</f>
        <v/>
      </c>
      <c r="BA155" s="17" t="str">
        <f t="shared" ca="1" si="331"/>
        <v/>
      </c>
      <c r="BB155" s="17" t="str">
        <f t="shared" ca="1" si="331"/>
        <v/>
      </c>
      <c r="BC155" s="17" t="str">
        <f t="shared" ca="1" si="331"/>
        <v/>
      </c>
      <c r="BD155" s="17" t="str">
        <f t="shared" ca="1" si="331"/>
        <v/>
      </c>
      <c r="BE155" s="17" t="str">
        <f t="shared" ca="1" si="331"/>
        <v/>
      </c>
      <c r="BF155" s="17" t="str">
        <f t="shared" ca="1" si="331"/>
        <v/>
      </c>
      <c r="BG155" s="17" t="str">
        <f t="shared" ca="1" si="331"/>
        <v/>
      </c>
      <c r="BH155" s="17" t="str">
        <f t="shared" ca="1" si="331"/>
        <v/>
      </c>
      <c r="BI155" s="17" t="str">
        <f t="shared" ca="1" si="331"/>
        <v/>
      </c>
      <c r="BJ155" s="17"/>
      <c r="BK155" s="18" t="str">
        <f t="array" ref="BK155">IFERROR(INDEX($E$1:$E$200,SMALL(IF($E$2:$E$201&lt;&gt;"",ROW($E$2:$E$201),9999),ROW($A154)),COLUMN(A:A)),"")</f>
        <v/>
      </c>
      <c r="BL155" s="18" t="str">
        <f t="array" ref="BL155">IFERROR(INDEX($AJ$1:$AJ$200,SMALL(IF($AJ$2:$AJ$201&lt;&gt;"",ROW($AJ$2:$AJ$201),9999),ROW(A154)),COLUMN(A:A)),"")</f>
        <v/>
      </c>
      <c r="BM155" s="18" t="str">
        <f t="array" ref="BM155">T(INDEX($BK:$BK,MIN(IF(COUNTIF(BM$1:BM154,$BK$2:$BK$201),4^8,ROW($BK$2:$BK$201)))))</f>
        <v/>
      </c>
      <c r="BN155" s="18" t="str">
        <f t="array" ref="BN155">T(INDEX($BL:$BL,MIN(IF(COUNTIF(BN$1:BN154,$BL$2:$BL$201),4^8,ROW($BL$2:$BL$201)))))</f>
        <v/>
      </c>
      <c r="BO155" s="18" t="str">
        <f t="array" aca="1" ref="BO155" ca="1">IF(ROW(BO154)&gt;(COUNTA($BM$2:$BN$201)-COUNTIF($BM$2:$BN$201,"")),"",INDIRECT(TEXT(RIGHT(SMALL(IF($BM$2:$BN$501&lt;&gt;"",COLUMN($BM$2:$BN$501)*10001+ROW($BM$2:$BN$501)*100,999999),ROW(BO154)),4),"!R00!C00"),))</f>
        <v/>
      </c>
      <c r="BP155" s="18" t="str">
        <f t="array" aca="1" ref="BP155" ca="1">T(INDEX($BO:$BO,MIN(IF(COUNTIF(BP$1:BP154,$BO$2:$BO$201),4^8,ROW($BO$2:$BO$201)))))</f>
        <v/>
      </c>
    </row>
    <row r="156" spans="1:68">
      <c r="A156" s="344" t="str">
        <f>IF(AND(地價差額試算!A170="",$E156&lt;&gt;""),A155,IF(AND(地價差額試算!A170&lt;&gt;"",$E156&lt;&gt;""),地價差額試算!A170,""))</f>
        <v/>
      </c>
      <c r="B156" s="344" t="str">
        <f>IF(AND(地價差額試算!B170="",$E156&lt;&gt;""),B155,IF(AND(地價差額試算!B170&lt;&gt;"",$E156&lt;&gt;""),地價差額試算!B170,""))</f>
        <v/>
      </c>
      <c r="C156" s="344" t="str">
        <f>IF(AND(地價差額試算!C170="",$E156&lt;&gt;""),C155,IF(AND(地價差額試算!C170&lt;&gt;"",$E156&lt;&gt;""),地價差額試算!C170,""))</f>
        <v/>
      </c>
      <c r="D156" s="344" t="str">
        <f>IF(地價差額試算!D170&lt;&gt;"",地價差額試算!D170,"")</f>
        <v/>
      </c>
      <c r="E156" s="344" t="str">
        <f>IF(地價差額試算!E170&lt;&gt;"",地價差額試算!E170,"")</f>
        <v/>
      </c>
      <c r="F156" s="344" t="str">
        <f>IF(地價差額試算!F170&lt;&gt;"",地價差額試算!F170,"")</f>
        <v/>
      </c>
      <c r="G156" s="344" t="str">
        <f>IF(地價差額試算!G170&lt;&gt;"",地價差額試算!G170,"")</f>
        <v/>
      </c>
      <c r="H156" s="344" t="str">
        <f t="shared" si="280"/>
        <v/>
      </c>
      <c r="I156" s="344" t="str">
        <f t="shared" si="274"/>
        <v/>
      </c>
      <c r="J156" s="344" t="str">
        <f t="shared" si="275"/>
        <v/>
      </c>
      <c r="K156" s="17"/>
      <c r="L156" s="344" t="str">
        <f t="array" ref="L156">IFERROR(INDEX($A$1:$A$200,SMALL(IF($A$2:$A$201&lt;&gt;"",ROW($A$2:$A$201),9999),ROW(L155)),COLUMN(A:A)),"")</f>
        <v/>
      </c>
      <c r="M156" s="344" t="str">
        <f t="array" ref="M156">IFERROR(INDEX($E$1:$E$200,SMALL(IF($E$2:$E$201&lt;&gt;"",ROW($E$2:$E$201),9999),ROW(M155)),COLUMN(A:A)),"")</f>
        <v/>
      </c>
      <c r="N156" s="344" t="str">
        <f t="array" ref="N156">IFERROR(INDEX($F$1:$F$200,SMALL(IF($F$2:$F$201&lt;&gt;"",ROW($F$2:$F$201),9999),ROW(N155)),COLUMN(A:A)),"")</f>
        <v/>
      </c>
      <c r="O156" s="344" t="str">
        <f t="array" ref="O156">IFERROR(INDEX($G$1:$G$200,SMALL(IF($G$2:$G$201&lt;&gt;"",ROW($G$2:$G$201),9999),ROW(O155)),COLUMN(A:A)),"")</f>
        <v/>
      </c>
      <c r="P156" s="17"/>
      <c r="Q156" s="344" t="str">
        <f t="array" ref="Q156:R156">IFERROR((INDEX(L$1:O$201,SMALL(IF(MATCH($L$2:$L$201&amp;$O$2:$O$201,$L$2:$L$201&amp;$O$2:$O$201, )=ROW($L$1:$O$200),ROW($L$2:$O$201),4^8),ROW(A155)),{1,4})&amp;""),"")</f>
        <v/>
      </c>
      <c r="R156" s="344" t="str">
        <v/>
      </c>
      <c r="S156" s="17"/>
      <c r="T156" s="17" t="str">
        <f t="array" ref="T156">T(INDEX(Q:Q,MIN(IF(COUNTIF(T$1:T155,$Q$2:$Q$201),4^8,ROW($Q$2:$Q$201)))))</f>
        <v/>
      </c>
      <c r="U156" s="17" t="str">
        <f t="shared" ref="U156:AD156" ca="1" si="332">IFERROR(OFFSET($R$1,SUMPRODUCT(SMALL(($Q$2:$Q$201=U$1)*ROW($Q$2:$Q$201),ROW(151:151)+COUNTA($Q$2:$Q$201)-SUM(1*($Q$2:$Q$201=U$1))))-1,),"")</f>
        <v/>
      </c>
      <c r="V156" s="17" t="str">
        <f t="shared" ca="1" si="332"/>
        <v/>
      </c>
      <c r="W156" s="17" t="str">
        <f t="shared" ca="1" si="332"/>
        <v/>
      </c>
      <c r="X156" s="17" t="str">
        <f t="shared" ca="1" si="332"/>
        <v/>
      </c>
      <c r="Y156" s="17" t="str">
        <f t="shared" ca="1" si="332"/>
        <v/>
      </c>
      <c r="Z156" s="17" t="str">
        <f t="shared" ca="1" si="332"/>
        <v/>
      </c>
      <c r="AA156" s="17" t="str">
        <f t="shared" ca="1" si="332"/>
        <v/>
      </c>
      <c r="AB156" s="17" t="str">
        <f t="shared" ca="1" si="332"/>
        <v/>
      </c>
      <c r="AC156" s="17" t="str">
        <f t="shared" ca="1" si="332"/>
        <v/>
      </c>
      <c r="AD156" s="17" t="str">
        <f t="shared" ca="1" si="332"/>
        <v/>
      </c>
      <c r="AE156" s="17"/>
      <c r="AF156" s="344" t="str">
        <f>IF(AND(地價差額試算!K170="",$AJ156&lt;&gt;""),AF155,IF(AND(地價差額試算!K170&lt;&gt;"",$AJ156&lt;&gt;""),地價差額試算!K170,""))</f>
        <v/>
      </c>
      <c r="AG156" s="344" t="str">
        <f>IF(AND(地價差額試算!L170="",$AJ156&lt;&gt;""),AG155,IF(AND(地價差額試算!L170&lt;&gt;"",$AJ156&lt;&gt;""),地價差額試算!L170,""))</f>
        <v/>
      </c>
      <c r="AH156" s="344" t="str">
        <f>IF(AND(地價差額試算!M170="",$AJ156&lt;&gt;""),AH155,IF(AND(地價差額試算!M170&lt;&gt;"",$AJ156&lt;&gt;""),地價差額試算!M170,""))</f>
        <v/>
      </c>
      <c r="AI156" s="344" t="str">
        <f>IF(地價差額試算!N170&lt;&gt;"",地價差額試算!N170,"")</f>
        <v/>
      </c>
      <c r="AJ156" s="344" t="str">
        <f>IF(地價差額試算!O170&lt;&gt;"",地價差額試算!O170,"")</f>
        <v/>
      </c>
      <c r="AK156" s="344" t="str">
        <f>IF(地價差額試算!P170&lt;&gt;"",地價差額試算!P170,"")</f>
        <v/>
      </c>
      <c r="AL156" s="344" t="str">
        <f>IF(地價差額試算!Q170&lt;&gt;"",地價差額試算!Q170,"")</f>
        <v/>
      </c>
      <c r="AM156" s="344" t="str">
        <f t="shared" si="282"/>
        <v/>
      </c>
      <c r="AN156" s="344" t="str">
        <f t="shared" si="277"/>
        <v/>
      </c>
      <c r="AO156" s="344" t="str">
        <f t="shared" si="278"/>
        <v/>
      </c>
      <c r="AP156" s="17"/>
      <c r="AQ156" s="344" t="str">
        <f t="array" ref="AQ156">IFERROR(INDEX($AF$1:$AF$200,SMALL(IF($AF$2:$AF$201&lt;&gt;"",ROW($AF$2:$AF$201),9999),ROW(AQ155)),COLUMN(A:A)),"")</f>
        <v/>
      </c>
      <c r="AR156" s="344" t="str">
        <f t="array" ref="AR156">IFERROR(INDEX($AJ$1:$AJ$200,SMALL(IF($AJ$2:$AJ$201&lt;&gt;"",ROW($AJ$2:$AJ$201),9999),ROW(AQ155)),COLUMN(A:A)),"")</f>
        <v/>
      </c>
      <c r="AS156" s="344" t="str">
        <f t="array" ref="AS156">IFERROR(INDEX($AK$1:$AK$200,SMALL(IF($AK$2:$AK$201&lt;&gt;"",ROW($AK$2:$AK$201),9999),ROW(AS155)),COLUMN(A:A)),"")</f>
        <v/>
      </c>
      <c r="AT156" s="344" t="str">
        <f t="array" ref="AT156">IFERROR(INDEX($AL$1:$AL$200,SMALL(IF($AL$2:$AL$201&lt;&gt;"",ROW($AL$2:$AL$201),9999),ROW(AT155)),COLUMN(A:A)),"")</f>
        <v/>
      </c>
      <c r="AU156" s="17"/>
      <c r="AV156" s="344" t="str">
        <f t="array" ref="AV156:AW156">IFERROR((INDEX(AQ$1:AT$201,SMALL(IF(MATCH($AQ$2:$AQ$201&amp;$AT$2:$AT$201,$AQ$2:$AQ$201&amp;$AT$2:$AT$201, )=ROW($AQ$1:$AT$200),ROW($AQ$2:$AT$201),4^8),ROW(AV155)),{1,4})&amp;""),"")</f>
        <v/>
      </c>
      <c r="AW156" s="344" t="str">
        <v/>
      </c>
      <c r="AX156" s="17"/>
      <c r="AY156" s="17" t="str">
        <f t="array" ref="AY156">T(INDEX(AV:AV,MIN(IF(COUNTIF(AY$1:AY155,$AV$2:$AV$201),4^8,ROW($AV$2:$AV$201)))))</f>
        <v/>
      </c>
      <c r="AZ156" s="17" t="str">
        <f t="shared" ref="AZ156:BI156" ca="1" si="333">IFERROR(OFFSET($AW$1,SUMPRODUCT(SMALL(($AV$2:$AV$201=AZ$1)*ROW($AV$2:$AV$201),ROW(151:151)+COUNTA($AV$2:$AV$201)-SUM(1*($AV$2:$AV$201=AZ$1))))-1,),"")</f>
        <v/>
      </c>
      <c r="BA156" s="17" t="str">
        <f t="shared" ca="1" si="333"/>
        <v/>
      </c>
      <c r="BB156" s="17" t="str">
        <f t="shared" ca="1" si="333"/>
        <v/>
      </c>
      <c r="BC156" s="17" t="str">
        <f t="shared" ca="1" si="333"/>
        <v/>
      </c>
      <c r="BD156" s="17" t="str">
        <f t="shared" ca="1" si="333"/>
        <v/>
      </c>
      <c r="BE156" s="17" t="str">
        <f t="shared" ca="1" si="333"/>
        <v/>
      </c>
      <c r="BF156" s="17" t="str">
        <f t="shared" ca="1" si="333"/>
        <v/>
      </c>
      <c r="BG156" s="17" t="str">
        <f t="shared" ca="1" si="333"/>
        <v/>
      </c>
      <c r="BH156" s="17" t="str">
        <f t="shared" ca="1" si="333"/>
        <v/>
      </c>
      <c r="BI156" s="17" t="str">
        <f t="shared" ca="1" si="333"/>
        <v/>
      </c>
      <c r="BJ156" s="17"/>
      <c r="BK156" s="18" t="str">
        <f t="array" ref="BK156">IFERROR(INDEX($E$1:$E$200,SMALL(IF($E$2:$E$201&lt;&gt;"",ROW($E$2:$E$201),9999),ROW($A155)),COLUMN(A:A)),"")</f>
        <v/>
      </c>
      <c r="BL156" s="18" t="str">
        <f t="array" ref="BL156">IFERROR(INDEX($AJ$1:$AJ$200,SMALL(IF($AJ$2:$AJ$201&lt;&gt;"",ROW($AJ$2:$AJ$201),9999),ROW(A155)),COLUMN(A:A)),"")</f>
        <v/>
      </c>
      <c r="BM156" s="18" t="str">
        <f t="array" ref="BM156">T(INDEX($BK:$BK,MIN(IF(COUNTIF(BM$1:BM155,$BK$2:$BK$201),4^8,ROW($BK$2:$BK$201)))))</f>
        <v/>
      </c>
      <c r="BN156" s="18" t="str">
        <f t="array" ref="BN156">T(INDEX($BL:$BL,MIN(IF(COUNTIF(BN$1:BN155,$BL$2:$BL$201),4^8,ROW($BL$2:$BL$201)))))</f>
        <v/>
      </c>
      <c r="BO156" s="18" t="str">
        <f t="array" aca="1" ref="BO156" ca="1">IF(ROW(BO155)&gt;(COUNTA($BM$2:$BN$201)-COUNTIF($BM$2:$BN$201,"")),"",INDIRECT(TEXT(RIGHT(SMALL(IF($BM$2:$BN$501&lt;&gt;"",COLUMN($BM$2:$BN$501)*10001+ROW($BM$2:$BN$501)*100,999999),ROW(BO155)),4),"!R00!C00"),))</f>
        <v/>
      </c>
      <c r="BP156" s="18" t="str">
        <f t="array" aca="1" ref="BP156" ca="1">T(INDEX($BO:$BO,MIN(IF(COUNTIF(BP$1:BP155,$BO$2:$BO$201),4^8,ROW($BO$2:$BO$201)))))</f>
        <v/>
      </c>
    </row>
    <row r="157" spans="1:68">
      <c r="A157" s="344" t="str">
        <f>IF(AND(地價差額試算!A171="",$E157&lt;&gt;""),A156,IF(AND(地價差額試算!A171&lt;&gt;"",$E157&lt;&gt;""),地價差額試算!A171,""))</f>
        <v/>
      </c>
      <c r="B157" s="344" t="str">
        <f>IF(AND(地價差額試算!B171="",$E157&lt;&gt;""),B156,IF(AND(地價差額試算!B171&lt;&gt;"",$E157&lt;&gt;""),地價差額試算!B171,""))</f>
        <v/>
      </c>
      <c r="C157" s="344" t="str">
        <f>IF(AND(地價差額試算!C171="",$E157&lt;&gt;""),C156,IF(AND(地價差額試算!C171&lt;&gt;"",$E157&lt;&gt;""),地價差額試算!C171,""))</f>
        <v/>
      </c>
      <c r="D157" s="344" t="str">
        <f>IF(地價差額試算!D171&lt;&gt;"",地價差額試算!D171,"")</f>
        <v/>
      </c>
      <c r="E157" s="344" t="str">
        <f>IF(地價差額試算!E171&lt;&gt;"",地價差額試算!E171,"")</f>
        <v/>
      </c>
      <c r="F157" s="344" t="str">
        <f>IF(地價差額試算!F171&lt;&gt;"",地價差額試算!F171,"")</f>
        <v/>
      </c>
      <c r="G157" s="344" t="str">
        <f>IF(地價差額試算!G171&lt;&gt;"",地價差額試算!G171,"")</f>
        <v/>
      </c>
      <c r="H157" s="344" t="str">
        <f t="shared" si="280"/>
        <v/>
      </c>
      <c r="I157" s="344" t="str">
        <f t="shared" si="274"/>
        <v/>
      </c>
      <c r="J157" s="344" t="str">
        <f t="shared" si="275"/>
        <v/>
      </c>
      <c r="K157" s="17"/>
      <c r="L157" s="344" t="str">
        <f t="array" ref="L157">IFERROR(INDEX($A$1:$A$200,SMALL(IF($A$2:$A$201&lt;&gt;"",ROW($A$2:$A$201),9999),ROW(L156)),COLUMN(A:A)),"")</f>
        <v/>
      </c>
      <c r="M157" s="344" t="str">
        <f t="array" ref="M157">IFERROR(INDEX($E$1:$E$200,SMALL(IF($E$2:$E$201&lt;&gt;"",ROW($E$2:$E$201),9999),ROW(M156)),COLUMN(A:A)),"")</f>
        <v/>
      </c>
      <c r="N157" s="344" t="str">
        <f t="array" ref="N157">IFERROR(INDEX($F$1:$F$200,SMALL(IF($F$2:$F$201&lt;&gt;"",ROW($F$2:$F$201),9999),ROW(N156)),COLUMN(A:A)),"")</f>
        <v/>
      </c>
      <c r="O157" s="344" t="str">
        <f t="array" ref="O157">IFERROR(INDEX($G$1:$G$200,SMALL(IF($G$2:$G$201&lt;&gt;"",ROW($G$2:$G$201),9999),ROW(O156)),COLUMN(A:A)),"")</f>
        <v/>
      </c>
      <c r="P157" s="17"/>
      <c r="Q157" s="344" t="str">
        <f t="array" ref="Q157:R157">IFERROR((INDEX(L$1:O$201,SMALL(IF(MATCH($L$2:$L$201&amp;$O$2:$O$201,$L$2:$L$201&amp;$O$2:$O$201, )=ROW($L$1:$O$200),ROW($L$2:$O$201),4^8),ROW(A156)),{1,4})&amp;""),"")</f>
        <v/>
      </c>
      <c r="R157" s="344" t="str">
        <v/>
      </c>
      <c r="S157" s="17"/>
      <c r="T157" s="17" t="str">
        <f t="array" ref="T157">T(INDEX(Q:Q,MIN(IF(COUNTIF(T$1:T156,$Q$2:$Q$201),4^8,ROW($Q$2:$Q$201)))))</f>
        <v/>
      </c>
      <c r="U157" s="17" t="str">
        <f t="shared" ref="U157:AD157" ca="1" si="334">IFERROR(OFFSET($R$1,SUMPRODUCT(SMALL(($Q$2:$Q$201=U$1)*ROW($Q$2:$Q$201),ROW(152:152)+COUNTA($Q$2:$Q$201)-SUM(1*($Q$2:$Q$201=U$1))))-1,),"")</f>
        <v/>
      </c>
      <c r="V157" s="17" t="str">
        <f t="shared" ca="1" si="334"/>
        <v/>
      </c>
      <c r="W157" s="17" t="str">
        <f t="shared" ca="1" si="334"/>
        <v/>
      </c>
      <c r="X157" s="17" t="str">
        <f t="shared" ca="1" si="334"/>
        <v/>
      </c>
      <c r="Y157" s="17" t="str">
        <f t="shared" ca="1" si="334"/>
        <v/>
      </c>
      <c r="Z157" s="17" t="str">
        <f t="shared" ca="1" si="334"/>
        <v/>
      </c>
      <c r="AA157" s="17" t="str">
        <f t="shared" ca="1" si="334"/>
        <v/>
      </c>
      <c r="AB157" s="17" t="str">
        <f t="shared" ca="1" si="334"/>
        <v/>
      </c>
      <c r="AC157" s="17" t="str">
        <f t="shared" ca="1" si="334"/>
        <v/>
      </c>
      <c r="AD157" s="17" t="str">
        <f t="shared" ca="1" si="334"/>
        <v/>
      </c>
      <c r="AE157" s="17"/>
      <c r="AF157" s="344" t="str">
        <f>IF(AND(地價差額試算!K171="",$AJ157&lt;&gt;""),AF156,IF(AND(地價差額試算!K171&lt;&gt;"",$AJ157&lt;&gt;""),地價差額試算!K171,""))</f>
        <v/>
      </c>
      <c r="AG157" s="344" t="str">
        <f>IF(AND(地價差額試算!L171="",$AJ157&lt;&gt;""),AG156,IF(AND(地價差額試算!L171&lt;&gt;"",$AJ157&lt;&gt;""),地價差額試算!L171,""))</f>
        <v/>
      </c>
      <c r="AH157" s="344" t="str">
        <f>IF(AND(地價差額試算!M171="",$AJ157&lt;&gt;""),AH156,IF(AND(地價差額試算!M171&lt;&gt;"",$AJ157&lt;&gt;""),地價差額試算!M171,""))</f>
        <v/>
      </c>
      <c r="AI157" s="344" t="str">
        <f>IF(地價差額試算!N171&lt;&gt;"",地價差額試算!N171,"")</f>
        <v/>
      </c>
      <c r="AJ157" s="344" t="str">
        <f>IF(地價差額試算!O171&lt;&gt;"",地價差額試算!O171,"")</f>
        <v/>
      </c>
      <c r="AK157" s="344" t="str">
        <f>IF(地價差額試算!P171&lt;&gt;"",地價差額試算!P171,"")</f>
        <v/>
      </c>
      <c r="AL157" s="344" t="str">
        <f>IF(地價差額試算!Q171&lt;&gt;"",地價差額試算!Q171,"")</f>
        <v/>
      </c>
      <c r="AM157" s="344" t="str">
        <f t="shared" si="282"/>
        <v/>
      </c>
      <c r="AN157" s="344" t="str">
        <f t="shared" si="277"/>
        <v/>
      </c>
      <c r="AO157" s="344" t="str">
        <f t="shared" si="278"/>
        <v/>
      </c>
      <c r="AP157" s="17"/>
      <c r="AQ157" s="344" t="str">
        <f t="array" ref="AQ157">IFERROR(INDEX($AF$1:$AF$200,SMALL(IF($AF$2:$AF$201&lt;&gt;"",ROW($AF$2:$AF$201),9999),ROW(AQ156)),COLUMN(A:A)),"")</f>
        <v/>
      </c>
      <c r="AR157" s="344" t="str">
        <f t="array" ref="AR157">IFERROR(INDEX($AJ$1:$AJ$200,SMALL(IF($AJ$2:$AJ$201&lt;&gt;"",ROW($AJ$2:$AJ$201),9999),ROW(AQ156)),COLUMN(A:A)),"")</f>
        <v/>
      </c>
      <c r="AS157" s="344" t="str">
        <f t="array" ref="AS157">IFERROR(INDEX($AK$1:$AK$200,SMALL(IF($AK$2:$AK$201&lt;&gt;"",ROW($AK$2:$AK$201),9999),ROW(AS156)),COLUMN(A:A)),"")</f>
        <v/>
      </c>
      <c r="AT157" s="344" t="str">
        <f t="array" ref="AT157">IFERROR(INDEX($AL$1:$AL$200,SMALL(IF($AL$2:$AL$201&lt;&gt;"",ROW($AL$2:$AL$201),9999),ROW(AT156)),COLUMN(A:A)),"")</f>
        <v/>
      </c>
      <c r="AU157" s="17"/>
      <c r="AV157" s="344" t="str">
        <f t="array" ref="AV157:AW157">IFERROR((INDEX(AQ$1:AT$201,SMALL(IF(MATCH($AQ$2:$AQ$201&amp;$AT$2:$AT$201,$AQ$2:$AQ$201&amp;$AT$2:$AT$201, )=ROW($AQ$1:$AT$200),ROW($AQ$2:$AT$201),4^8),ROW(AV156)),{1,4})&amp;""),"")</f>
        <v/>
      </c>
      <c r="AW157" s="344" t="str">
        <v/>
      </c>
      <c r="AX157" s="17"/>
      <c r="AY157" s="17" t="str">
        <f t="array" ref="AY157">T(INDEX(AV:AV,MIN(IF(COUNTIF(AY$1:AY156,$AV$2:$AV$201),4^8,ROW($AV$2:$AV$201)))))</f>
        <v/>
      </c>
      <c r="AZ157" s="17" t="str">
        <f t="shared" ref="AZ157:BI157" ca="1" si="335">IFERROR(OFFSET($AW$1,SUMPRODUCT(SMALL(($AV$2:$AV$201=AZ$1)*ROW($AV$2:$AV$201),ROW(152:152)+COUNTA($AV$2:$AV$201)-SUM(1*($AV$2:$AV$201=AZ$1))))-1,),"")</f>
        <v/>
      </c>
      <c r="BA157" s="17" t="str">
        <f t="shared" ca="1" si="335"/>
        <v/>
      </c>
      <c r="BB157" s="17" t="str">
        <f t="shared" ca="1" si="335"/>
        <v/>
      </c>
      <c r="BC157" s="17" t="str">
        <f t="shared" ca="1" si="335"/>
        <v/>
      </c>
      <c r="BD157" s="17" t="str">
        <f t="shared" ca="1" si="335"/>
        <v/>
      </c>
      <c r="BE157" s="17" t="str">
        <f t="shared" ca="1" si="335"/>
        <v/>
      </c>
      <c r="BF157" s="17" t="str">
        <f t="shared" ca="1" si="335"/>
        <v/>
      </c>
      <c r="BG157" s="17" t="str">
        <f t="shared" ca="1" si="335"/>
        <v/>
      </c>
      <c r="BH157" s="17" t="str">
        <f t="shared" ca="1" si="335"/>
        <v/>
      </c>
      <c r="BI157" s="17" t="str">
        <f t="shared" ca="1" si="335"/>
        <v/>
      </c>
      <c r="BJ157" s="17"/>
      <c r="BK157" s="18" t="str">
        <f t="array" ref="BK157">IFERROR(INDEX($E$1:$E$200,SMALL(IF($E$2:$E$201&lt;&gt;"",ROW($E$2:$E$201),9999),ROW($A156)),COLUMN(A:A)),"")</f>
        <v/>
      </c>
      <c r="BL157" s="18" t="str">
        <f t="array" ref="BL157">IFERROR(INDEX($AJ$1:$AJ$200,SMALL(IF($AJ$2:$AJ$201&lt;&gt;"",ROW($AJ$2:$AJ$201),9999),ROW(A156)),COLUMN(A:A)),"")</f>
        <v/>
      </c>
      <c r="BM157" s="18" t="str">
        <f t="array" ref="BM157">T(INDEX($BK:$BK,MIN(IF(COUNTIF(BM$1:BM156,$BK$2:$BK$201),4^8,ROW($BK$2:$BK$201)))))</f>
        <v/>
      </c>
      <c r="BN157" s="18" t="str">
        <f t="array" ref="BN157">T(INDEX($BL:$BL,MIN(IF(COUNTIF(BN$1:BN156,$BL$2:$BL$201),4^8,ROW($BL$2:$BL$201)))))</f>
        <v/>
      </c>
      <c r="BO157" s="18" t="str">
        <f t="array" aca="1" ref="BO157" ca="1">IF(ROW(BO156)&gt;(COUNTA($BM$2:$BN$201)-COUNTIF($BM$2:$BN$201,"")),"",INDIRECT(TEXT(RIGHT(SMALL(IF($BM$2:$BN$501&lt;&gt;"",COLUMN($BM$2:$BN$501)*10001+ROW($BM$2:$BN$501)*100,999999),ROW(BO156)),4),"!R00!C00"),))</f>
        <v/>
      </c>
      <c r="BP157" s="18" t="str">
        <f t="array" aca="1" ref="BP157" ca="1">T(INDEX($BO:$BO,MIN(IF(COUNTIF(BP$1:BP156,$BO$2:$BO$201),4^8,ROW($BO$2:$BO$201)))))</f>
        <v/>
      </c>
    </row>
    <row r="158" spans="1:68">
      <c r="A158" s="344" t="str">
        <f>IF(AND(地價差額試算!A172="",$E158&lt;&gt;""),A157,IF(AND(地價差額試算!A172&lt;&gt;"",$E158&lt;&gt;""),地價差額試算!A172,""))</f>
        <v/>
      </c>
      <c r="B158" s="344" t="str">
        <f>IF(AND(地價差額試算!B172="",$E158&lt;&gt;""),B157,IF(AND(地價差額試算!B172&lt;&gt;"",$E158&lt;&gt;""),地價差額試算!B172,""))</f>
        <v/>
      </c>
      <c r="C158" s="344" t="str">
        <f>IF(AND(地價差額試算!C172="",$E158&lt;&gt;""),C157,IF(AND(地價差額試算!C172&lt;&gt;"",$E158&lt;&gt;""),地價差額試算!C172,""))</f>
        <v/>
      </c>
      <c r="D158" s="344" t="str">
        <f>IF(地價差額試算!D172&lt;&gt;"",地價差額試算!D172,"")</f>
        <v/>
      </c>
      <c r="E158" s="344" t="str">
        <f>IF(地價差額試算!E172&lt;&gt;"",地價差額試算!E172,"")</f>
        <v/>
      </c>
      <c r="F158" s="344" t="str">
        <f>IF(地價差額試算!F172&lt;&gt;"",地價差額試算!F172,"")</f>
        <v/>
      </c>
      <c r="G158" s="344" t="str">
        <f>IF(地價差額試算!G172&lt;&gt;"",地價差額試算!G172,"")</f>
        <v/>
      </c>
      <c r="H158" s="344" t="str">
        <f t="shared" si="280"/>
        <v/>
      </c>
      <c r="I158" s="344" t="str">
        <f t="shared" si="274"/>
        <v/>
      </c>
      <c r="J158" s="344" t="str">
        <f t="shared" si="275"/>
        <v/>
      </c>
      <c r="K158" s="17"/>
      <c r="L158" s="344" t="str">
        <f t="array" ref="L158">IFERROR(INDEX($A$1:$A$200,SMALL(IF($A$2:$A$201&lt;&gt;"",ROW($A$2:$A$201),9999),ROW(L157)),COLUMN(A:A)),"")</f>
        <v/>
      </c>
      <c r="M158" s="344" t="str">
        <f t="array" ref="M158">IFERROR(INDEX($E$1:$E$200,SMALL(IF($E$2:$E$201&lt;&gt;"",ROW($E$2:$E$201),9999),ROW(M157)),COLUMN(A:A)),"")</f>
        <v/>
      </c>
      <c r="N158" s="344" t="str">
        <f t="array" ref="N158">IFERROR(INDEX($F$1:$F$200,SMALL(IF($F$2:$F$201&lt;&gt;"",ROW($F$2:$F$201),9999),ROW(N157)),COLUMN(A:A)),"")</f>
        <v/>
      </c>
      <c r="O158" s="344" t="str">
        <f t="array" ref="O158">IFERROR(INDEX($G$1:$G$200,SMALL(IF($G$2:$G$201&lt;&gt;"",ROW($G$2:$G$201),9999),ROW(O157)),COLUMN(A:A)),"")</f>
        <v/>
      </c>
      <c r="P158" s="17"/>
      <c r="Q158" s="344" t="str">
        <f t="array" ref="Q158:R158">IFERROR((INDEX(L$1:O$201,SMALL(IF(MATCH($L$2:$L$201&amp;$O$2:$O$201,$L$2:$L$201&amp;$O$2:$O$201, )=ROW($L$1:$O$200),ROW($L$2:$O$201),4^8),ROW(A157)),{1,4})&amp;""),"")</f>
        <v/>
      </c>
      <c r="R158" s="344" t="str">
        <v/>
      </c>
      <c r="S158" s="17"/>
      <c r="T158" s="17" t="str">
        <f t="array" ref="T158">T(INDEX(Q:Q,MIN(IF(COUNTIF(T$1:T157,$Q$2:$Q$201),4^8,ROW($Q$2:$Q$201)))))</f>
        <v/>
      </c>
      <c r="U158" s="17" t="str">
        <f t="shared" ref="U158:AD158" ca="1" si="336">IFERROR(OFFSET($R$1,SUMPRODUCT(SMALL(($Q$2:$Q$201=U$1)*ROW($Q$2:$Q$201),ROW(153:153)+COUNTA($Q$2:$Q$201)-SUM(1*($Q$2:$Q$201=U$1))))-1,),"")</f>
        <v/>
      </c>
      <c r="V158" s="17" t="str">
        <f t="shared" ca="1" si="336"/>
        <v/>
      </c>
      <c r="W158" s="17" t="str">
        <f t="shared" ca="1" si="336"/>
        <v/>
      </c>
      <c r="X158" s="17" t="str">
        <f t="shared" ca="1" si="336"/>
        <v/>
      </c>
      <c r="Y158" s="17" t="str">
        <f t="shared" ca="1" si="336"/>
        <v/>
      </c>
      <c r="Z158" s="17" t="str">
        <f t="shared" ca="1" si="336"/>
        <v/>
      </c>
      <c r="AA158" s="17" t="str">
        <f t="shared" ca="1" si="336"/>
        <v/>
      </c>
      <c r="AB158" s="17" t="str">
        <f t="shared" ca="1" si="336"/>
        <v/>
      </c>
      <c r="AC158" s="17" t="str">
        <f t="shared" ca="1" si="336"/>
        <v/>
      </c>
      <c r="AD158" s="17" t="str">
        <f t="shared" ca="1" si="336"/>
        <v/>
      </c>
      <c r="AE158" s="17"/>
      <c r="AF158" s="344" t="str">
        <f>IF(AND(地價差額試算!K172="",$AJ158&lt;&gt;""),AF157,IF(AND(地價差額試算!K172&lt;&gt;"",$AJ158&lt;&gt;""),地價差額試算!K172,""))</f>
        <v/>
      </c>
      <c r="AG158" s="344" t="str">
        <f>IF(AND(地價差額試算!L172="",$AJ158&lt;&gt;""),AG157,IF(AND(地價差額試算!L172&lt;&gt;"",$AJ158&lt;&gt;""),地價差額試算!L172,""))</f>
        <v/>
      </c>
      <c r="AH158" s="344" t="str">
        <f>IF(AND(地價差額試算!M172="",$AJ158&lt;&gt;""),AH157,IF(AND(地價差額試算!M172&lt;&gt;"",$AJ158&lt;&gt;""),地價差額試算!M172,""))</f>
        <v/>
      </c>
      <c r="AI158" s="344" t="str">
        <f>IF(地價差額試算!N172&lt;&gt;"",地價差額試算!N172,"")</f>
        <v/>
      </c>
      <c r="AJ158" s="344" t="str">
        <f>IF(地價差額試算!O172&lt;&gt;"",地價差額試算!O172,"")</f>
        <v/>
      </c>
      <c r="AK158" s="344" t="str">
        <f>IF(地價差額試算!P172&lt;&gt;"",地價差額試算!P172,"")</f>
        <v/>
      </c>
      <c r="AL158" s="344" t="str">
        <f>IF(地價差額試算!Q172&lt;&gt;"",地價差額試算!Q172,"")</f>
        <v/>
      </c>
      <c r="AM158" s="344" t="str">
        <f t="shared" si="282"/>
        <v/>
      </c>
      <c r="AN158" s="344" t="str">
        <f t="shared" si="277"/>
        <v/>
      </c>
      <c r="AO158" s="344" t="str">
        <f t="shared" si="278"/>
        <v/>
      </c>
      <c r="AP158" s="17"/>
      <c r="AQ158" s="344" t="str">
        <f t="array" ref="AQ158">IFERROR(INDEX($AF$1:$AF$200,SMALL(IF($AF$2:$AF$201&lt;&gt;"",ROW($AF$2:$AF$201),9999),ROW(AQ157)),COLUMN(A:A)),"")</f>
        <v/>
      </c>
      <c r="AR158" s="344" t="str">
        <f t="array" ref="AR158">IFERROR(INDEX($AJ$1:$AJ$200,SMALL(IF($AJ$2:$AJ$201&lt;&gt;"",ROW($AJ$2:$AJ$201),9999),ROW(AQ157)),COLUMN(A:A)),"")</f>
        <v/>
      </c>
      <c r="AS158" s="344" t="str">
        <f t="array" ref="AS158">IFERROR(INDEX($AK$1:$AK$200,SMALL(IF($AK$2:$AK$201&lt;&gt;"",ROW($AK$2:$AK$201),9999),ROW(AS157)),COLUMN(A:A)),"")</f>
        <v/>
      </c>
      <c r="AT158" s="344" t="str">
        <f t="array" ref="AT158">IFERROR(INDEX($AL$1:$AL$200,SMALL(IF($AL$2:$AL$201&lt;&gt;"",ROW($AL$2:$AL$201),9999),ROW(AT157)),COLUMN(A:A)),"")</f>
        <v/>
      </c>
      <c r="AU158" s="17"/>
      <c r="AV158" s="344" t="str">
        <f t="array" ref="AV158:AW158">IFERROR((INDEX(AQ$1:AT$201,SMALL(IF(MATCH($AQ$2:$AQ$201&amp;$AT$2:$AT$201,$AQ$2:$AQ$201&amp;$AT$2:$AT$201, )=ROW($AQ$1:$AT$200),ROW($AQ$2:$AT$201),4^8),ROW(AV157)),{1,4})&amp;""),"")</f>
        <v/>
      </c>
      <c r="AW158" s="344" t="str">
        <v/>
      </c>
      <c r="AX158" s="17"/>
      <c r="AY158" s="17" t="str">
        <f t="array" ref="AY158">T(INDEX(AV:AV,MIN(IF(COUNTIF(AY$1:AY157,$AV$2:$AV$201),4^8,ROW($AV$2:$AV$201)))))</f>
        <v/>
      </c>
      <c r="AZ158" s="17" t="str">
        <f t="shared" ref="AZ158:BI158" ca="1" si="337">IFERROR(OFFSET($AW$1,SUMPRODUCT(SMALL(($AV$2:$AV$201=AZ$1)*ROW($AV$2:$AV$201),ROW(153:153)+COUNTA($AV$2:$AV$201)-SUM(1*($AV$2:$AV$201=AZ$1))))-1,),"")</f>
        <v/>
      </c>
      <c r="BA158" s="17" t="str">
        <f t="shared" ca="1" si="337"/>
        <v/>
      </c>
      <c r="BB158" s="17" t="str">
        <f t="shared" ca="1" si="337"/>
        <v/>
      </c>
      <c r="BC158" s="17" t="str">
        <f t="shared" ca="1" si="337"/>
        <v/>
      </c>
      <c r="BD158" s="17" t="str">
        <f t="shared" ca="1" si="337"/>
        <v/>
      </c>
      <c r="BE158" s="17" t="str">
        <f t="shared" ca="1" si="337"/>
        <v/>
      </c>
      <c r="BF158" s="17" t="str">
        <f t="shared" ca="1" si="337"/>
        <v/>
      </c>
      <c r="BG158" s="17" t="str">
        <f t="shared" ca="1" si="337"/>
        <v/>
      </c>
      <c r="BH158" s="17" t="str">
        <f t="shared" ca="1" si="337"/>
        <v/>
      </c>
      <c r="BI158" s="17" t="str">
        <f t="shared" ca="1" si="337"/>
        <v/>
      </c>
      <c r="BJ158" s="17"/>
      <c r="BK158" s="18" t="str">
        <f t="array" ref="BK158">IFERROR(INDEX($E$1:$E$200,SMALL(IF($E$2:$E$201&lt;&gt;"",ROW($E$2:$E$201),9999),ROW($A157)),COLUMN(A:A)),"")</f>
        <v/>
      </c>
      <c r="BL158" s="18" t="str">
        <f t="array" ref="BL158">IFERROR(INDEX($AJ$1:$AJ$200,SMALL(IF($AJ$2:$AJ$201&lt;&gt;"",ROW($AJ$2:$AJ$201),9999),ROW(A157)),COLUMN(A:A)),"")</f>
        <v/>
      </c>
      <c r="BM158" s="18" t="str">
        <f t="array" ref="BM158">T(INDEX($BK:$BK,MIN(IF(COUNTIF(BM$1:BM157,$BK$2:$BK$201),4^8,ROW($BK$2:$BK$201)))))</f>
        <v/>
      </c>
      <c r="BN158" s="18" t="str">
        <f t="array" ref="BN158">T(INDEX($BL:$BL,MIN(IF(COUNTIF(BN$1:BN157,$BL$2:$BL$201),4^8,ROW($BL$2:$BL$201)))))</f>
        <v/>
      </c>
      <c r="BO158" s="18" t="str">
        <f t="array" aca="1" ref="BO158" ca="1">IF(ROW(BO157)&gt;(COUNTA($BM$2:$BN$201)-COUNTIF($BM$2:$BN$201,"")),"",INDIRECT(TEXT(RIGHT(SMALL(IF($BM$2:$BN$501&lt;&gt;"",COLUMN($BM$2:$BN$501)*10001+ROW($BM$2:$BN$501)*100,999999),ROW(BO157)),4),"!R00!C00"),))</f>
        <v/>
      </c>
      <c r="BP158" s="18" t="str">
        <f t="array" aca="1" ref="BP158" ca="1">T(INDEX($BO:$BO,MIN(IF(COUNTIF(BP$1:BP157,$BO$2:$BO$201),4^8,ROW($BO$2:$BO$201)))))</f>
        <v/>
      </c>
    </row>
    <row r="159" spans="1:68">
      <c r="A159" s="344" t="str">
        <f>IF(AND(地價差額試算!A173="",$E159&lt;&gt;""),A158,IF(AND(地價差額試算!A173&lt;&gt;"",$E159&lt;&gt;""),地價差額試算!A173,""))</f>
        <v/>
      </c>
      <c r="B159" s="344" t="str">
        <f>IF(AND(地價差額試算!B173="",$E159&lt;&gt;""),B158,IF(AND(地價差額試算!B173&lt;&gt;"",$E159&lt;&gt;""),地價差額試算!B173,""))</f>
        <v/>
      </c>
      <c r="C159" s="344" t="str">
        <f>IF(AND(地價差額試算!C173="",$E159&lt;&gt;""),C158,IF(AND(地價差額試算!C173&lt;&gt;"",$E159&lt;&gt;""),地價差額試算!C173,""))</f>
        <v/>
      </c>
      <c r="D159" s="344" t="str">
        <f>IF(地價差額試算!D173&lt;&gt;"",地價差額試算!D173,"")</f>
        <v/>
      </c>
      <c r="E159" s="344" t="str">
        <f>IF(地價差額試算!E173&lt;&gt;"",地價差額試算!E173,"")</f>
        <v/>
      </c>
      <c r="F159" s="344" t="str">
        <f>IF(地價差額試算!F173&lt;&gt;"",地價差額試算!F173,"")</f>
        <v/>
      </c>
      <c r="G159" s="344" t="str">
        <f>IF(地價差額試算!G173&lt;&gt;"",地價差額試算!G173,"")</f>
        <v/>
      </c>
      <c r="H159" s="344" t="str">
        <f t="shared" si="280"/>
        <v/>
      </c>
      <c r="I159" s="344" t="str">
        <f t="shared" si="274"/>
        <v/>
      </c>
      <c r="J159" s="344" t="str">
        <f t="shared" si="275"/>
        <v/>
      </c>
      <c r="K159" s="17"/>
      <c r="L159" s="344" t="str">
        <f t="array" ref="L159">IFERROR(INDEX($A$1:$A$200,SMALL(IF($A$2:$A$201&lt;&gt;"",ROW($A$2:$A$201),9999),ROW(L158)),COLUMN(A:A)),"")</f>
        <v/>
      </c>
      <c r="M159" s="344" t="str">
        <f t="array" ref="M159">IFERROR(INDEX($E$1:$E$200,SMALL(IF($E$2:$E$201&lt;&gt;"",ROW($E$2:$E$201),9999),ROW(M158)),COLUMN(A:A)),"")</f>
        <v/>
      </c>
      <c r="N159" s="344" t="str">
        <f t="array" ref="N159">IFERROR(INDEX($F$1:$F$200,SMALL(IF($F$2:$F$201&lt;&gt;"",ROW($F$2:$F$201),9999),ROW(N158)),COLUMN(A:A)),"")</f>
        <v/>
      </c>
      <c r="O159" s="344" t="str">
        <f t="array" ref="O159">IFERROR(INDEX($G$1:$G$200,SMALL(IF($G$2:$G$201&lt;&gt;"",ROW($G$2:$G$201),9999),ROW(O158)),COLUMN(A:A)),"")</f>
        <v/>
      </c>
      <c r="P159" s="17"/>
      <c r="Q159" s="344" t="str">
        <f t="array" ref="Q159:R159">IFERROR((INDEX(L$1:O$201,SMALL(IF(MATCH($L$2:$L$201&amp;$O$2:$O$201,$L$2:$L$201&amp;$O$2:$O$201, )=ROW($L$1:$O$200),ROW($L$2:$O$201),4^8),ROW(A158)),{1,4})&amp;""),"")</f>
        <v/>
      </c>
      <c r="R159" s="344" t="str">
        <v/>
      </c>
      <c r="S159" s="17"/>
      <c r="T159" s="17" t="str">
        <f t="array" ref="T159">T(INDEX(Q:Q,MIN(IF(COUNTIF(T$1:T158,$Q$2:$Q$201),4^8,ROW($Q$2:$Q$201)))))</f>
        <v/>
      </c>
      <c r="U159" s="17" t="str">
        <f t="shared" ref="U159:AD159" ca="1" si="338">IFERROR(OFFSET($R$1,SUMPRODUCT(SMALL(($Q$2:$Q$201=U$1)*ROW($Q$2:$Q$201),ROW(154:154)+COUNTA($Q$2:$Q$201)-SUM(1*($Q$2:$Q$201=U$1))))-1,),"")</f>
        <v/>
      </c>
      <c r="V159" s="17" t="str">
        <f t="shared" ca="1" si="338"/>
        <v/>
      </c>
      <c r="W159" s="17" t="str">
        <f t="shared" ca="1" si="338"/>
        <v/>
      </c>
      <c r="X159" s="17" t="str">
        <f t="shared" ca="1" si="338"/>
        <v/>
      </c>
      <c r="Y159" s="17" t="str">
        <f t="shared" ca="1" si="338"/>
        <v/>
      </c>
      <c r="Z159" s="17" t="str">
        <f t="shared" ca="1" si="338"/>
        <v/>
      </c>
      <c r="AA159" s="17" t="str">
        <f t="shared" ca="1" si="338"/>
        <v/>
      </c>
      <c r="AB159" s="17" t="str">
        <f t="shared" ca="1" si="338"/>
        <v/>
      </c>
      <c r="AC159" s="17" t="str">
        <f t="shared" ca="1" si="338"/>
        <v/>
      </c>
      <c r="AD159" s="17" t="str">
        <f t="shared" ca="1" si="338"/>
        <v/>
      </c>
      <c r="AE159" s="17"/>
      <c r="AF159" s="344" t="str">
        <f>IF(AND(地價差額試算!K173="",$AJ159&lt;&gt;""),AF158,IF(AND(地價差額試算!K173&lt;&gt;"",$AJ159&lt;&gt;""),地價差額試算!K173,""))</f>
        <v/>
      </c>
      <c r="AG159" s="344" t="str">
        <f>IF(AND(地價差額試算!L173="",$AJ159&lt;&gt;""),AG158,IF(AND(地價差額試算!L173&lt;&gt;"",$AJ159&lt;&gt;""),地價差額試算!L173,""))</f>
        <v/>
      </c>
      <c r="AH159" s="344" t="str">
        <f>IF(AND(地價差額試算!M173="",$AJ159&lt;&gt;""),AH158,IF(AND(地價差額試算!M173&lt;&gt;"",$AJ159&lt;&gt;""),地價差額試算!M173,""))</f>
        <v/>
      </c>
      <c r="AI159" s="344" t="str">
        <f>IF(地價差額試算!N173&lt;&gt;"",地價差額試算!N173,"")</f>
        <v/>
      </c>
      <c r="AJ159" s="344" t="str">
        <f>IF(地價差額試算!O173&lt;&gt;"",地價差額試算!O173,"")</f>
        <v/>
      </c>
      <c r="AK159" s="344" t="str">
        <f>IF(地價差額試算!P173&lt;&gt;"",地價差額試算!P173,"")</f>
        <v/>
      </c>
      <c r="AL159" s="344" t="str">
        <f>IF(地價差額試算!Q173&lt;&gt;"",地價差額試算!Q173,"")</f>
        <v/>
      </c>
      <c r="AM159" s="344" t="str">
        <f t="shared" si="282"/>
        <v/>
      </c>
      <c r="AN159" s="344" t="str">
        <f t="shared" si="277"/>
        <v/>
      </c>
      <c r="AO159" s="344" t="str">
        <f t="shared" si="278"/>
        <v/>
      </c>
      <c r="AP159" s="17"/>
      <c r="AQ159" s="344" t="str">
        <f t="array" ref="AQ159">IFERROR(INDEX($AF$1:$AF$200,SMALL(IF($AF$2:$AF$201&lt;&gt;"",ROW($AF$2:$AF$201),9999),ROW(AQ158)),COLUMN(A:A)),"")</f>
        <v/>
      </c>
      <c r="AR159" s="344" t="str">
        <f t="array" ref="AR159">IFERROR(INDEX($AJ$1:$AJ$200,SMALL(IF($AJ$2:$AJ$201&lt;&gt;"",ROW($AJ$2:$AJ$201),9999),ROW(AQ158)),COLUMN(A:A)),"")</f>
        <v/>
      </c>
      <c r="AS159" s="344" t="str">
        <f t="array" ref="AS159">IFERROR(INDEX($AK$1:$AK$200,SMALL(IF($AK$2:$AK$201&lt;&gt;"",ROW($AK$2:$AK$201),9999),ROW(AS158)),COLUMN(A:A)),"")</f>
        <v/>
      </c>
      <c r="AT159" s="344" t="str">
        <f t="array" ref="AT159">IFERROR(INDEX($AL$1:$AL$200,SMALL(IF($AL$2:$AL$201&lt;&gt;"",ROW($AL$2:$AL$201),9999),ROW(AT158)),COLUMN(A:A)),"")</f>
        <v/>
      </c>
      <c r="AU159" s="17"/>
      <c r="AV159" s="344" t="str">
        <f t="array" ref="AV159:AW159">IFERROR((INDEX(AQ$1:AT$201,SMALL(IF(MATCH($AQ$2:$AQ$201&amp;$AT$2:$AT$201,$AQ$2:$AQ$201&amp;$AT$2:$AT$201, )=ROW($AQ$1:$AT$200),ROW($AQ$2:$AT$201),4^8),ROW(AV158)),{1,4})&amp;""),"")</f>
        <v/>
      </c>
      <c r="AW159" s="344" t="str">
        <v/>
      </c>
      <c r="AX159" s="17"/>
      <c r="AY159" s="17" t="str">
        <f t="array" ref="AY159">T(INDEX(AV:AV,MIN(IF(COUNTIF(AY$1:AY158,$AV$2:$AV$201),4^8,ROW($AV$2:$AV$201)))))</f>
        <v/>
      </c>
      <c r="AZ159" s="17" t="str">
        <f t="shared" ref="AZ159:BI159" ca="1" si="339">IFERROR(OFFSET($AW$1,SUMPRODUCT(SMALL(($AV$2:$AV$201=AZ$1)*ROW($AV$2:$AV$201),ROW(154:154)+COUNTA($AV$2:$AV$201)-SUM(1*($AV$2:$AV$201=AZ$1))))-1,),"")</f>
        <v/>
      </c>
      <c r="BA159" s="17" t="str">
        <f t="shared" ca="1" si="339"/>
        <v/>
      </c>
      <c r="BB159" s="17" t="str">
        <f t="shared" ca="1" si="339"/>
        <v/>
      </c>
      <c r="BC159" s="17" t="str">
        <f t="shared" ca="1" si="339"/>
        <v/>
      </c>
      <c r="BD159" s="17" t="str">
        <f t="shared" ca="1" si="339"/>
        <v/>
      </c>
      <c r="BE159" s="17" t="str">
        <f t="shared" ca="1" si="339"/>
        <v/>
      </c>
      <c r="BF159" s="17" t="str">
        <f t="shared" ca="1" si="339"/>
        <v/>
      </c>
      <c r="BG159" s="17" t="str">
        <f t="shared" ca="1" si="339"/>
        <v/>
      </c>
      <c r="BH159" s="17" t="str">
        <f t="shared" ca="1" si="339"/>
        <v/>
      </c>
      <c r="BI159" s="17" t="str">
        <f t="shared" ca="1" si="339"/>
        <v/>
      </c>
      <c r="BJ159" s="17"/>
      <c r="BK159" s="18" t="str">
        <f t="array" ref="BK159">IFERROR(INDEX($E$1:$E$200,SMALL(IF($E$2:$E$201&lt;&gt;"",ROW($E$2:$E$201),9999),ROW($A158)),COLUMN(A:A)),"")</f>
        <v/>
      </c>
      <c r="BL159" s="18" t="str">
        <f t="array" ref="BL159">IFERROR(INDEX($AJ$1:$AJ$200,SMALL(IF($AJ$2:$AJ$201&lt;&gt;"",ROW($AJ$2:$AJ$201),9999),ROW(A158)),COLUMN(A:A)),"")</f>
        <v/>
      </c>
      <c r="BM159" s="18" t="str">
        <f t="array" ref="BM159">T(INDEX($BK:$BK,MIN(IF(COUNTIF(BM$1:BM158,$BK$2:$BK$201),4^8,ROW($BK$2:$BK$201)))))</f>
        <v/>
      </c>
      <c r="BN159" s="18" t="str">
        <f t="array" ref="BN159">T(INDEX($BL:$BL,MIN(IF(COUNTIF(BN$1:BN158,$BL$2:$BL$201),4^8,ROW($BL$2:$BL$201)))))</f>
        <v/>
      </c>
      <c r="BO159" s="18" t="str">
        <f t="array" aca="1" ref="BO159" ca="1">IF(ROW(BO158)&gt;(COUNTA($BM$2:$BN$201)-COUNTIF($BM$2:$BN$201,"")),"",INDIRECT(TEXT(RIGHT(SMALL(IF($BM$2:$BN$501&lt;&gt;"",COLUMN($BM$2:$BN$501)*10001+ROW($BM$2:$BN$501)*100,999999),ROW(BO158)),4),"!R00!C00"),))</f>
        <v/>
      </c>
      <c r="BP159" s="18" t="str">
        <f t="array" aca="1" ref="BP159" ca="1">T(INDEX($BO:$BO,MIN(IF(COUNTIF(BP$1:BP158,$BO$2:$BO$201),4^8,ROW($BO$2:$BO$201)))))</f>
        <v/>
      </c>
    </row>
    <row r="160" spans="1:68">
      <c r="A160" s="344" t="str">
        <f>IF(AND(地價差額試算!A174="",$E160&lt;&gt;""),A159,IF(AND(地價差額試算!A174&lt;&gt;"",$E160&lt;&gt;""),地價差額試算!A174,""))</f>
        <v/>
      </c>
      <c r="B160" s="344" t="str">
        <f>IF(AND(地價差額試算!B174="",$E160&lt;&gt;""),B159,IF(AND(地價差額試算!B174&lt;&gt;"",$E160&lt;&gt;""),地價差額試算!B174,""))</f>
        <v/>
      </c>
      <c r="C160" s="344" t="str">
        <f>IF(AND(地價差額試算!C174="",$E160&lt;&gt;""),C159,IF(AND(地價差額試算!C174&lt;&gt;"",$E160&lt;&gt;""),地價差額試算!C174,""))</f>
        <v/>
      </c>
      <c r="D160" s="344" t="str">
        <f>IF(地價差額試算!D174&lt;&gt;"",地價差額試算!D174,"")</f>
        <v/>
      </c>
      <c r="E160" s="344" t="str">
        <f>IF(地價差額試算!E174&lt;&gt;"",地價差額試算!E174,"")</f>
        <v/>
      </c>
      <c r="F160" s="344" t="str">
        <f>IF(地價差額試算!F174&lt;&gt;"",地價差額試算!F174,"")</f>
        <v/>
      </c>
      <c r="G160" s="344" t="str">
        <f>IF(地價差額試算!G174&lt;&gt;"",地價差額試算!G174,"")</f>
        <v/>
      </c>
      <c r="H160" s="344" t="str">
        <f t="shared" si="280"/>
        <v/>
      </c>
      <c r="I160" s="344" t="str">
        <f t="shared" si="274"/>
        <v/>
      </c>
      <c r="J160" s="344" t="str">
        <f t="shared" si="275"/>
        <v/>
      </c>
      <c r="K160" s="17"/>
      <c r="L160" s="344" t="str">
        <f t="array" ref="L160">IFERROR(INDEX($A$1:$A$200,SMALL(IF($A$2:$A$201&lt;&gt;"",ROW($A$2:$A$201),9999),ROW(L159)),COLUMN(A:A)),"")</f>
        <v/>
      </c>
      <c r="M160" s="344" t="str">
        <f t="array" ref="M160">IFERROR(INDEX($E$1:$E$200,SMALL(IF($E$2:$E$201&lt;&gt;"",ROW($E$2:$E$201),9999),ROW(M159)),COLUMN(A:A)),"")</f>
        <v/>
      </c>
      <c r="N160" s="344" t="str">
        <f t="array" ref="N160">IFERROR(INDEX($F$1:$F$200,SMALL(IF($F$2:$F$201&lt;&gt;"",ROW($F$2:$F$201),9999),ROW(N159)),COLUMN(A:A)),"")</f>
        <v/>
      </c>
      <c r="O160" s="344" t="str">
        <f t="array" ref="O160">IFERROR(INDEX($G$1:$G$200,SMALL(IF($G$2:$G$201&lt;&gt;"",ROW($G$2:$G$201),9999),ROW(O159)),COLUMN(A:A)),"")</f>
        <v/>
      </c>
      <c r="P160" s="17"/>
      <c r="Q160" s="344" t="str">
        <f t="array" ref="Q160:R160">IFERROR((INDEX(L$1:O$201,SMALL(IF(MATCH($L$2:$L$201&amp;$O$2:$O$201,$L$2:$L$201&amp;$O$2:$O$201, )=ROW($L$1:$O$200),ROW($L$2:$O$201),4^8),ROW(A159)),{1,4})&amp;""),"")</f>
        <v/>
      </c>
      <c r="R160" s="344" t="str">
        <v/>
      </c>
      <c r="S160" s="17"/>
      <c r="T160" s="17" t="str">
        <f t="array" ref="T160">T(INDEX(Q:Q,MIN(IF(COUNTIF(T$1:T159,$Q$2:$Q$201),4^8,ROW($Q$2:$Q$201)))))</f>
        <v/>
      </c>
      <c r="U160" s="17" t="str">
        <f t="shared" ref="U160:AD160" ca="1" si="340">IFERROR(OFFSET($R$1,SUMPRODUCT(SMALL(($Q$2:$Q$201=U$1)*ROW($Q$2:$Q$201),ROW(155:155)+COUNTA($Q$2:$Q$201)-SUM(1*($Q$2:$Q$201=U$1))))-1,),"")</f>
        <v/>
      </c>
      <c r="V160" s="17" t="str">
        <f t="shared" ca="1" si="340"/>
        <v/>
      </c>
      <c r="W160" s="17" t="str">
        <f t="shared" ca="1" si="340"/>
        <v/>
      </c>
      <c r="X160" s="17" t="str">
        <f t="shared" ca="1" si="340"/>
        <v/>
      </c>
      <c r="Y160" s="17" t="str">
        <f t="shared" ca="1" si="340"/>
        <v/>
      </c>
      <c r="Z160" s="17" t="str">
        <f t="shared" ca="1" si="340"/>
        <v/>
      </c>
      <c r="AA160" s="17" t="str">
        <f t="shared" ca="1" si="340"/>
        <v/>
      </c>
      <c r="AB160" s="17" t="str">
        <f t="shared" ca="1" si="340"/>
        <v/>
      </c>
      <c r="AC160" s="17" t="str">
        <f t="shared" ca="1" si="340"/>
        <v/>
      </c>
      <c r="AD160" s="17" t="str">
        <f t="shared" ca="1" si="340"/>
        <v/>
      </c>
      <c r="AE160" s="17"/>
      <c r="AF160" s="344" t="str">
        <f>IF(AND(地價差額試算!K174="",$AJ160&lt;&gt;""),AF159,IF(AND(地價差額試算!K174&lt;&gt;"",$AJ160&lt;&gt;""),地價差額試算!K174,""))</f>
        <v/>
      </c>
      <c r="AG160" s="344" t="str">
        <f>IF(AND(地價差額試算!L174="",$AJ160&lt;&gt;""),AG159,IF(AND(地價差額試算!L174&lt;&gt;"",$AJ160&lt;&gt;""),地價差額試算!L174,""))</f>
        <v/>
      </c>
      <c r="AH160" s="344" t="str">
        <f>IF(AND(地價差額試算!M174="",$AJ160&lt;&gt;""),AH159,IF(AND(地價差額試算!M174&lt;&gt;"",$AJ160&lt;&gt;""),地價差額試算!M174,""))</f>
        <v/>
      </c>
      <c r="AI160" s="344" t="str">
        <f>IF(地價差額試算!N174&lt;&gt;"",地價差額試算!N174,"")</f>
        <v/>
      </c>
      <c r="AJ160" s="344" t="str">
        <f>IF(地價差額試算!O174&lt;&gt;"",地價差額試算!O174,"")</f>
        <v/>
      </c>
      <c r="AK160" s="344" t="str">
        <f>IF(地價差額試算!P174&lt;&gt;"",地價差額試算!P174,"")</f>
        <v/>
      </c>
      <c r="AL160" s="344" t="str">
        <f>IF(地價差額試算!Q174&lt;&gt;"",地價差額試算!Q174,"")</f>
        <v/>
      </c>
      <c r="AM160" s="344" t="str">
        <f t="shared" si="282"/>
        <v/>
      </c>
      <c r="AN160" s="344" t="str">
        <f t="shared" si="277"/>
        <v/>
      </c>
      <c r="AO160" s="344" t="str">
        <f t="shared" si="278"/>
        <v/>
      </c>
      <c r="AP160" s="17"/>
      <c r="AQ160" s="344" t="str">
        <f t="array" ref="AQ160">IFERROR(INDEX($AF$1:$AF$200,SMALL(IF($AF$2:$AF$201&lt;&gt;"",ROW($AF$2:$AF$201),9999),ROW(AQ159)),COLUMN(A:A)),"")</f>
        <v/>
      </c>
      <c r="AR160" s="344" t="str">
        <f t="array" ref="AR160">IFERROR(INDEX($AJ$1:$AJ$200,SMALL(IF($AJ$2:$AJ$201&lt;&gt;"",ROW($AJ$2:$AJ$201),9999),ROW(AQ159)),COLUMN(A:A)),"")</f>
        <v/>
      </c>
      <c r="AS160" s="344" t="str">
        <f t="array" ref="AS160">IFERROR(INDEX($AK$1:$AK$200,SMALL(IF($AK$2:$AK$201&lt;&gt;"",ROW($AK$2:$AK$201),9999),ROW(AS159)),COLUMN(A:A)),"")</f>
        <v/>
      </c>
      <c r="AT160" s="344" t="str">
        <f t="array" ref="AT160">IFERROR(INDEX($AL$1:$AL$200,SMALL(IF($AL$2:$AL$201&lt;&gt;"",ROW($AL$2:$AL$201),9999),ROW(AT159)),COLUMN(A:A)),"")</f>
        <v/>
      </c>
      <c r="AU160" s="17"/>
      <c r="AV160" s="344" t="str">
        <f t="array" ref="AV160:AW160">IFERROR((INDEX(AQ$1:AT$201,SMALL(IF(MATCH($AQ$2:$AQ$201&amp;$AT$2:$AT$201,$AQ$2:$AQ$201&amp;$AT$2:$AT$201, )=ROW($AQ$1:$AT$200),ROW($AQ$2:$AT$201),4^8),ROW(AV159)),{1,4})&amp;""),"")</f>
        <v/>
      </c>
      <c r="AW160" s="344" t="str">
        <v/>
      </c>
      <c r="AX160" s="17"/>
      <c r="AY160" s="17" t="str">
        <f t="array" ref="AY160">T(INDEX(AV:AV,MIN(IF(COUNTIF(AY$1:AY159,$AV$2:$AV$201),4^8,ROW($AV$2:$AV$201)))))</f>
        <v/>
      </c>
      <c r="AZ160" s="17" t="str">
        <f t="shared" ref="AZ160:BI160" ca="1" si="341">IFERROR(OFFSET($AW$1,SUMPRODUCT(SMALL(($AV$2:$AV$201=AZ$1)*ROW($AV$2:$AV$201),ROW(155:155)+COUNTA($AV$2:$AV$201)-SUM(1*($AV$2:$AV$201=AZ$1))))-1,),"")</f>
        <v/>
      </c>
      <c r="BA160" s="17" t="str">
        <f t="shared" ca="1" si="341"/>
        <v/>
      </c>
      <c r="BB160" s="17" t="str">
        <f t="shared" ca="1" si="341"/>
        <v/>
      </c>
      <c r="BC160" s="17" t="str">
        <f t="shared" ca="1" si="341"/>
        <v/>
      </c>
      <c r="BD160" s="17" t="str">
        <f t="shared" ca="1" si="341"/>
        <v/>
      </c>
      <c r="BE160" s="17" t="str">
        <f t="shared" ca="1" si="341"/>
        <v/>
      </c>
      <c r="BF160" s="17" t="str">
        <f t="shared" ca="1" si="341"/>
        <v/>
      </c>
      <c r="BG160" s="17" t="str">
        <f t="shared" ca="1" si="341"/>
        <v/>
      </c>
      <c r="BH160" s="17" t="str">
        <f t="shared" ca="1" si="341"/>
        <v/>
      </c>
      <c r="BI160" s="17" t="str">
        <f t="shared" ca="1" si="341"/>
        <v/>
      </c>
      <c r="BJ160" s="17"/>
      <c r="BK160" s="18" t="str">
        <f t="array" ref="BK160">IFERROR(INDEX($E$1:$E$200,SMALL(IF($E$2:$E$201&lt;&gt;"",ROW($E$2:$E$201),9999),ROW($A159)),COLUMN(A:A)),"")</f>
        <v/>
      </c>
      <c r="BL160" s="18" t="str">
        <f t="array" ref="BL160">IFERROR(INDEX($AJ$1:$AJ$200,SMALL(IF($AJ$2:$AJ$201&lt;&gt;"",ROW($AJ$2:$AJ$201),9999),ROW(A159)),COLUMN(A:A)),"")</f>
        <v/>
      </c>
      <c r="BM160" s="18" t="str">
        <f t="array" ref="BM160">T(INDEX($BK:$BK,MIN(IF(COUNTIF(BM$1:BM159,$BK$2:$BK$201),4^8,ROW($BK$2:$BK$201)))))</f>
        <v/>
      </c>
      <c r="BN160" s="18" t="str">
        <f t="array" ref="BN160">T(INDEX($BL:$BL,MIN(IF(COUNTIF(BN$1:BN159,$BL$2:$BL$201),4^8,ROW($BL$2:$BL$201)))))</f>
        <v/>
      </c>
      <c r="BO160" s="18" t="str">
        <f t="array" aca="1" ref="BO160" ca="1">IF(ROW(BO159)&gt;(COUNTA($BM$2:$BN$201)-COUNTIF($BM$2:$BN$201,"")),"",INDIRECT(TEXT(RIGHT(SMALL(IF($BM$2:$BN$501&lt;&gt;"",COLUMN($BM$2:$BN$501)*10001+ROW($BM$2:$BN$501)*100,999999),ROW(BO159)),4),"!R00!C00"),))</f>
        <v/>
      </c>
      <c r="BP160" s="18" t="str">
        <f t="array" aca="1" ref="BP160" ca="1">T(INDEX($BO:$BO,MIN(IF(COUNTIF(BP$1:BP159,$BO$2:$BO$201),4^8,ROW($BO$2:$BO$201)))))</f>
        <v/>
      </c>
    </row>
    <row r="161" spans="1:68">
      <c r="A161" s="344" t="str">
        <f>IF(AND(地價差額試算!A175="",$E161&lt;&gt;""),A160,IF(AND(地價差額試算!A175&lt;&gt;"",$E161&lt;&gt;""),地價差額試算!A175,""))</f>
        <v/>
      </c>
      <c r="B161" s="344" t="str">
        <f>IF(AND(地價差額試算!B175="",$E161&lt;&gt;""),B160,IF(AND(地價差額試算!B175&lt;&gt;"",$E161&lt;&gt;""),地價差額試算!B175,""))</f>
        <v/>
      </c>
      <c r="C161" s="344" t="str">
        <f>IF(AND(地價差額試算!C175="",$E161&lt;&gt;""),C160,IF(AND(地價差額試算!C175&lt;&gt;"",$E161&lt;&gt;""),地價差額試算!C175,""))</f>
        <v/>
      </c>
      <c r="D161" s="344" t="str">
        <f>IF(地價差額試算!D175&lt;&gt;"",地價差額試算!D175,"")</f>
        <v/>
      </c>
      <c r="E161" s="344" t="str">
        <f>IF(地價差額試算!E175&lt;&gt;"",地價差額試算!E175,"")</f>
        <v/>
      </c>
      <c r="F161" s="344" t="str">
        <f>IF(地價差額試算!F175&lt;&gt;"",地價差額試算!F175,"")</f>
        <v/>
      </c>
      <c r="G161" s="344" t="str">
        <f>IF(地價差額試算!G175&lt;&gt;"",地價差額試算!G175,"")</f>
        <v/>
      </c>
      <c r="H161" s="344" t="str">
        <f t="shared" si="280"/>
        <v/>
      </c>
      <c r="I161" s="344" t="str">
        <f t="shared" si="274"/>
        <v/>
      </c>
      <c r="J161" s="344" t="str">
        <f t="shared" si="275"/>
        <v/>
      </c>
      <c r="K161" s="17"/>
      <c r="L161" s="344" t="str">
        <f t="array" ref="L161">IFERROR(INDEX($A$1:$A$200,SMALL(IF($A$2:$A$201&lt;&gt;"",ROW($A$2:$A$201),9999),ROW(L160)),COLUMN(A:A)),"")</f>
        <v/>
      </c>
      <c r="M161" s="344" t="str">
        <f t="array" ref="M161">IFERROR(INDEX($E$1:$E$200,SMALL(IF($E$2:$E$201&lt;&gt;"",ROW($E$2:$E$201),9999),ROW(M160)),COLUMN(A:A)),"")</f>
        <v/>
      </c>
      <c r="N161" s="344" t="str">
        <f t="array" ref="N161">IFERROR(INDEX($F$1:$F$200,SMALL(IF($F$2:$F$201&lt;&gt;"",ROW($F$2:$F$201),9999),ROW(N160)),COLUMN(A:A)),"")</f>
        <v/>
      </c>
      <c r="O161" s="344" t="str">
        <f t="array" ref="O161">IFERROR(INDEX($G$1:$G$200,SMALL(IF($G$2:$G$201&lt;&gt;"",ROW($G$2:$G$201),9999),ROW(O160)),COLUMN(A:A)),"")</f>
        <v/>
      </c>
      <c r="P161" s="17"/>
      <c r="Q161" s="344" t="str">
        <f t="array" ref="Q161:R161">IFERROR((INDEX(L$1:O$201,SMALL(IF(MATCH($L$2:$L$201&amp;$O$2:$O$201,$L$2:$L$201&amp;$O$2:$O$201, )=ROW($L$1:$O$200),ROW($L$2:$O$201),4^8),ROW(A160)),{1,4})&amp;""),"")</f>
        <v/>
      </c>
      <c r="R161" s="344" t="str">
        <v/>
      </c>
      <c r="S161" s="17"/>
      <c r="T161" s="17" t="str">
        <f t="array" ref="T161">T(INDEX(Q:Q,MIN(IF(COUNTIF(T$1:T160,$Q$2:$Q$201),4^8,ROW($Q$2:$Q$201)))))</f>
        <v/>
      </c>
      <c r="U161" s="17" t="str">
        <f t="shared" ref="U161:AD161" ca="1" si="342">IFERROR(OFFSET($R$1,SUMPRODUCT(SMALL(($Q$2:$Q$201=U$1)*ROW($Q$2:$Q$201),ROW(156:156)+COUNTA($Q$2:$Q$201)-SUM(1*($Q$2:$Q$201=U$1))))-1,),"")</f>
        <v/>
      </c>
      <c r="V161" s="17" t="str">
        <f t="shared" ca="1" si="342"/>
        <v/>
      </c>
      <c r="W161" s="17" t="str">
        <f t="shared" ca="1" si="342"/>
        <v/>
      </c>
      <c r="X161" s="17" t="str">
        <f t="shared" ca="1" si="342"/>
        <v/>
      </c>
      <c r="Y161" s="17" t="str">
        <f t="shared" ca="1" si="342"/>
        <v/>
      </c>
      <c r="Z161" s="17" t="str">
        <f t="shared" ca="1" si="342"/>
        <v/>
      </c>
      <c r="AA161" s="17" t="str">
        <f t="shared" ca="1" si="342"/>
        <v/>
      </c>
      <c r="AB161" s="17" t="str">
        <f t="shared" ca="1" si="342"/>
        <v/>
      </c>
      <c r="AC161" s="17" t="str">
        <f t="shared" ca="1" si="342"/>
        <v/>
      </c>
      <c r="AD161" s="17" t="str">
        <f t="shared" ca="1" si="342"/>
        <v/>
      </c>
      <c r="AE161" s="17"/>
      <c r="AF161" s="344" t="str">
        <f>IF(AND(地價差額試算!K175="",$AJ161&lt;&gt;""),AF160,IF(AND(地價差額試算!K175&lt;&gt;"",$AJ161&lt;&gt;""),地價差額試算!K175,""))</f>
        <v/>
      </c>
      <c r="AG161" s="344" t="str">
        <f>IF(AND(地價差額試算!L175="",$AJ161&lt;&gt;""),AG160,IF(AND(地價差額試算!L175&lt;&gt;"",$AJ161&lt;&gt;""),地價差額試算!L175,""))</f>
        <v/>
      </c>
      <c r="AH161" s="344" t="str">
        <f>IF(AND(地價差額試算!M175="",$AJ161&lt;&gt;""),AH160,IF(AND(地價差額試算!M175&lt;&gt;"",$AJ161&lt;&gt;""),地價差額試算!M175,""))</f>
        <v/>
      </c>
      <c r="AI161" s="344" t="str">
        <f>IF(地價差額試算!N175&lt;&gt;"",地價差額試算!N175,"")</f>
        <v/>
      </c>
      <c r="AJ161" s="344" t="str">
        <f>IF(地價差額試算!O175&lt;&gt;"",地價差額試算!O175,"")</f>
        <v/>
      </c>
      <c r="AK161" s="344" t="str">
        <f>IF(地價差額試算!P175&lt;&gt;"",地價差額試算!P175,"")</f>
        <v/>
      </c>
      <c r="AL161" s="344" t="str">
        <f>IF(地價差額試算!Q175&lt;&gt;"",地價差額試算!Q175,"")</f>
        <v/>
      </c>
      <c r="AM161" s="344" t="str">
        <f t="shared" si="282"/>
        <v/>
      </c>
      <c r="AN161" s="344" t="str">
        <f t="shared" si="277"/>
        <v/>
      </c>
      <c r="AO161" s="344" t="str">
        <f t="shared" si="278"/>
        <v/>
      </c>
      <c r="AP161" s="17"/>
      <c r="AQ161" s="344" t="str">
        <f t="array" ref="AQ161">IFERROR(INDEX($AF$1:$AF$200,SMALL(IF($AF$2:$AF$201&lt;&gt;"",ROW($AF$2:$AF$201),9999),ROW(AQ160)),COLUMN(A:A)),"")</f>
        <v/>
      </c>
      <c r="AR161" s="344" t="str">
        <f t="array" ref="AR161">IFERROR(INDEX($AJ$1:$AJ$200,SMALL(IF($AJ$2:$AJ$201&lt;&gt;"",ROW($AJ$2:$AJ$201),9999),ROW(AQ160)),COLUMN(A:A)),"")</f>
        <v/>
      </c>
      <c r="AS161" s="344" t="str">
        <f t="array" ref="AS161">IFERROR(INDEX($AK$1:$AK$200,SMALL(IF($AK$2:$AK$201&lt;&gt;"",ROW($AK$2:$AK$201),9999),ROW(AS160)),COLUMN(A:A)),"")</f>
        <v/>
      </c>
      <c r="AT161" s="344" t="str">
        <f t="array" ref="AT161">IFERROR(INDEX($AL$1:$AL$200,SMALL(IF($AL$2:$AL$201&lt;&gt;"",ROW($AL$2:$AL$201),9999),ROW(AT160)),COLUMN(A:A)),"")</f>
        <v/>
      </c>
      <c r="AU161" s="17"/>
      <c r="AV161" s="344" t="str">
        <f t="array" ref="AV161:AW161">IFERROR((INDEX(AQ$1:AT$201,SMALL(IF(MATCH($AQ$2:$AQ$201&amp;$AT$2:$AT$201,$AQ$2:$AQ$201&amp;$AT$2:$AT$201, )=ROW($AQ$1:$AT$200),ROW($AQ$2:$AT$201),4^8),ROW(AV160)),{1,4})&amp;""),"")</f>
        <v/>
      </c>
      <c r="AW161" s="344" t="str">
        <v/>
      </c>
      <c r="AX161" s="17"/>
      <c r="AY161" s="17" t="str">
        <f t="array" ref="AY161">T(INDEX(AV:AV,MIN(IF(COUNTIF(AY$1:AY160,$AV$2:$AV$201),4^8,ROW($AV$2:$AV$201)))))</f>
        <v/>
      </c>
      <c r="AZ161" s="17" t="str">
        <f t="shared" ref="AZ161:BI161" ca="1" si="343">IFERROR(OFFSET($AW$1,SUMPRODUCT(SMALL(($AV$2:$AV$201=AZ$1)*ROW($AV$2:$AV$201),ROW(156:156)+COUNTA($AV$2:$AV$201)-SUM(1*($AV$2:$AV$201=AZ$1))))-1,),"")</f>
        <v/>
      </c>
      <c r="BA161" s="17" t="str">
        <f t="shared" ca="1" si="343"/>
        <v/>
      </c>
      <c r="BB161" s="17" t="str">
        <f t="shared" ca="1" si="343"/>
        <v/>
      </c>
      <c r="BC161" s="17" t="str">
        <f t="shared" ca="1" si="343"/>
        <v/>
      </c>
      <c r="BD161" s="17" t="str">
        <f t="shared" ca="1" si="343"/>
        <v/>
      </c>
      <c r="BE161" s="17" t="str">
        <f t="shared" ca="1" si="343"/>
        <v/>
      </c>
      <c r="BF161" s="17" t="str">
        <f t="shared" ca="1" si="343"/>
        <v/>
      </c>
      <c r="BG161" s="17" t="str">
        <f t="shared" ca="1" si="343"/>
        <v/>
      </c>
      <c r="BH161" s="17" t="str">
        <f t="shared" ca="1" si="343"/>
        <v/>
      </c>
      <c r="BI161" s="17" t="str">
        <f t="shared" ca="1" si="343"/>
        <v/>
      </c>
      <c r="BJ161" s="17"/>
      <c r="BK161" s="18" t="str">
        <f t="array" ref="BK161">IFERROR(INDEX($E$1:$E$200,SMALL(IF($E$2:$E$201&lt;&gt;"",ROW($E$2:$E$201),9999),ROW($A160)),COLUMN(A:A)),"")</f>
        <v/>
      </c>
      <c r="BL161" s="18" t="str">
        <f t="array" ref="BL161">IFERROR(INDEX($AJ$1:$AJ$200,SMALL(IF($AJ$2:$AJ$201&lt;&gt;"",ROW($AJ$2:$AJ$201),9999),ROW(A160)),COLUMN(A:A)),"")</f>
        <v/>
      </c>
      <c r="BM161" s="18" t="str">
        <f t="array" ref="BM161">T(INDEX($BK:$BK,MIN(IF(COUNTIF(BM$1:BM160,$BK$2:$BK$201),4^8,ROW($BK$2:$BK$201)))))</f>
        <v/>
      </c>
      <c r="BN161" s="18" t="str">
        <f t="array" ref="BN161">T(INDEX($BL:$BL,MIN(IF(COUNTIF(BN$1:BN160,$BL$2:$BL$201),4^8,ROW($BL$2:$BL$201)))))</f>
        <v/>
      </c>
      <c r="BO161" s="18" t="str">
        <f t="array" aca="1" ref="BO161" ca="1">IF(ROW(BO160)&gt;(COUNTA($BM$2:$BN$201)-COUNTIF($BM$2:$BN$201,"")),"",INDIRECT(TEXT(RIGHT(SMALL(IF($BM$2:$BN$501&lt;&gt;"",COLUMN($BM$2:$BN$501)*10001+ROW($BM$2:$BN$501)*100,999999),ROW(BO160)),4),"!R00!C00"),))</f>
        <v/>
      </c>
      <c r="BP161" s="18" t="str">
        <f t="array" aca="1" ref="BP161" ca="1">T(INDEX($BO:$BO,MIN(IF(COUNTIF(BP$1:BP160,$BO$2:$BO$201),4^8,ROW($BO$2:$BO$201)))))</f>
        <v/>
      </c>
    </row>
    <row r="162" spans="1:68">
      <c r="A162" s="344" t="str">
        <f>IF(AND(地價差額試算!A176="",$E162&lt;&gt;""),A161,IF(AND(地價差額試算!A176&lt;&gt;"",$E162&lt;&gt;""),地價差額試算!A176,""))</f>
        <v/>
      </c>
      <c r="B162" s="344" t="str">
        <f>IF(AND(地價差額試算!B176="",$E162&lt;&gt;""),B161,IF(AND(地價差額試算!B176&lt;&gt;"",$E162&lt;&gt;""),地價差額試算!B176,""))</f>
        <v/>
      </c>
      <c r="C162" s="344" t="str">
        <f>IF(AND(地價差額試算!C176="",$E162&lt;&gt;""),C161,IF(AND(地價差額試算!C176&lt;&gt;"",$E162&lt;&gt;""),地價差額試算!C176,""))</f>
        <v/>
      </c>
      <c r="D162" s="344" t="str">
        <f>IF(地價差額試算!D176&lt;&gt;"",地價差額試算!D176,"")</f>
        <v/>
      </c>
      <c r="E162" s="344" t="str">
        <f>IF(地價差額試算!E176&lt;&gt;"",地價差額試算!E176,"")</f>
        <v/>
      </c>
      <c r="F162" s="344" t="str">
        <f>IF(地價差額試算!F176&lt;&gt;"",地價差額試算!F176,"")</f>
        <v/>
      </c>
      <c r="G162" s="344" t="str">
        <f>IF(地價差額試算!G176&lt;&gt;"",地價差額試算!G176,"")</f>
        <v/>
      </c>
      <c r="H162" s="344" t="str">
        <f t="shared" si="280"/>
        <v/>
      </c>
      <c r="I162" s="344" t="str">
        <f t="shared" ref="I162:I193" si="344">IF(A162="","",IF(OR(B162="",C162="",F162="",G162=""),"",F162*IF(ISNA(HLOOKUP(A162,$U$1:$AD$2,2,FALSE)),"",HLOOKUP(A162,$U$1:$AD$2,2,FALSE))/G162))</f>
        <v/>
      </c>
      <c r="J162" s="344" t="str">
        <f t="shared" ref="J162:J193" si="345">IF(A162="","",IF(ISNA(HLOOKUP(A162,$U$1:$AD$2,2,FALSE)),"",HLOOKUP(A162,$U$1:$AD$2,2,FALSE)))</f>
        <v/>
      </c>
      <c r="K162" s="17"/>
      <c r="L162" s="344" t="str">
        <f t="array" ref="L162">IFERROR(INDEX($A$1:$A$200,SMALL(IF($A$2:$A$201&lt;&gt;"",ROW($A$2:$A$201),9999),ROW(L161)),COLUMN(A:A)),"")</f>
        <v/>
      </c>
      <c r="M162" s="344" t="str">
        <f t="array" ref="M162">IFERROR(INDEX($E$1:$E$200,SMALL(IF($E$2:$E$201&lt;&gt;"",ROW($E$2:$E$201),9999),ROW(M161)),COLUMN(A:A)),"")</f>
        <v/>
      </c>
      <c r="N162" s="344" t="str">
        <f t="array" ref="N162">IFERROR(INDEX($F$1:$F$200,SMALL(IF($F$2:$F$201&lt;&gt;"",ROW($F$2:$F$201),9999),ROW(N161)),COLUMN(A:A)),"")</f>
        <v/>
      </c>
      <c r="O162" s="344" t="str">
        <f t="array" ref="O162">IFERROR(INDEX($G$1:$G$200,SMALL(IF($G$2:$G$201&lt;&gt;"",ROW($G$2:$G$201),9999),ROW(O161)),COLUMN(A:A)),"")</f>
        <v/>
      </c>
      <c r="P162" s="17"/>
      <c r="Q162" s="344" t="str">
        <f t="array" ref="Q162:R162">IFERROR((INDEX(L$1:O$201,SMALL(IF(MATCH($L$2:$L$201&amp;$O$2:$O$201,$L$2:$L$201&amp;$O$2:$O$201, )=ROW($L$1:$O$200),ROW($L$2:$O$201),4^8),ROW(A161)),{1,4})&amp;""),"")</f>
        <v/>
      </c>
      <c r="R162" s="344" t="str">
        <v/>
      </c>
      <c r="S162" s="17"/>
      <c r="T162" s="17" t="str">
        <f t="array" ref="T162">T(INDEX(Q:Q,MIN(IF(COUNTIF(T$1:T161,$Q$2:$Q$201),4^8,ROW($Q$2:$Q$201)))))</f>
        <v/>
      </c>
      <c r="U162" s="17" t="str">
        <f t="shared" ref="U162:AD162" ca="1" si="346">IFERROR(OFFSET($R$1,SUMPRODUCT(SMALL(($Q$2:$Q$201=U$1)*ROW($Q$2:$Q$201),ROW(157:157)+COUNTA($Q$2:$Q$201)-SUM(1*($Q$2:$Q$201=U$1))))-1,),"")</f>
        <v/>
      </c>
      <c r="V162" s="17" t="str">
        <f t="shared" ca="1" si="346"/>
        <v/>
      </c>
      <c r="W162" s="17" t="str">
        <f t="shared" ca="1" si="346"/>
        <v/>
      </c>
      <c r="X162" s="17" t="str">
        <f t="shared" ca="1" si="346"/>
        <v/>
      </c>
      <c r="Y162" s="17" t="str">
        <f t="shared" ca="1" si="346"/>
        <v/>
      </c>
      <c r="Z162" s="17" t="str">
        <f t="shared" ca="1" si="346"/>
        <v/>
      </c>
      <c r="AA162" s="17" t="str">
        <f t="shared" ca="1" si="346"/>
        <v/>
      </c>
      <c r="AB162" s="17" t="str">
        <f t="shared" ca="1" si="346"/>
        <v/>
      </c>
      <c r="AC162" s="17" t="str">
        <f t="shared" ca="1" si="346"/>
        <v/>
      </c>
      <c r="AD162" s="17" t="str">
        <f t="shared" ca="1" si="346"/>
        <v/>
      </c>
      <c r="AE162" s="17"/>
      <c r="AF162" s="344" t="str">
        <f>IF(AND(地價差額試算!K176="",$AJ162&lt;&gt;""),AF161,IF(AND(地價差額試算!K176&lt;&gt;"",$AJ162&lt;&gt;""),地價差額試算!K176,""))</f>
        <v/>
      </c>
      <c r="AG162" s="344" t="str">
        <f>IF(AND(地價差額試算!L176="",$AJ162&lt;&gt;""),AG161,IF(AND(地價差額試算!L176&lt;&gt;"",$AJ162&lt;&gt;""),地價差額試算!L176,""))</f>
        <v/>
      </c>
      <c r="AH162" s="344" t="str">
        <f>IF(AND(地價差額試算!M176="",$AJ162&lt;&gt;""),AH161,IF(AND(地價差額試算!M176&lt;&gt;"",$AJ162&lt;&gt;""),地價差額試算!M176,""))</f>
        <v/>
      </c>
      <c r="AI162" s="344" t="str">
        <f>IF(地價差額試算!N176&lt;&gt;"",地價差額試算!N176,"")</f>
        <v/>
      </c>
      <c r="AJ162" s="344" t="str">
        <f>IF(地價差額試算!O176&lt;&gt;"",地價差額試算!O176,"")</f>
        <v/>
      </c>
      <c r="AK162" s="344" t="str">
        <f>IF(地價差額試算!P176&lt;&gt;"",地價差額試算!P176,"")</f>
        <v/>
      </c>
      <c r="AL162" s="344" t="str">
        <f>IF(地價差額試算!Q176&lt;&gt;"",地價差額試算!Q176,"")</f>
        <v/>
      </c>
      <c r="AM162" s="344" t="str">
        <f t="shared" si="282"/>
        <v/>
      </c>
      <c r="AN162" s="344" t="str">
        <f t="shared" ref="AN162:AN193" si="347">IF(AF162="","",IF(OR(AG162="",AH162="",AK162="",AL162=""),"",AK162*IF(ISNA(HLOOKUP(AF162,$AZ$1:$BI$2,2,FALSE)),"",HLOOKUP(AF162,$AZ$1:$BI$2,2,FALSE))/AL162))</f>
        <v/>
      </c>
      <c r="AO162" s="344" t="str">
        <f t="shared" ref="AO162:AO193" si="348">IF(AF162="","",IF(ISNA(HLOOKUP(AF162,$AZ$1:$BI$2,2,FALSE)),"",HLOOKUP(AF162,$AZ$1:$BI$2,2,FALSE)))</f>
        <v/>
      </c>
      <c r="AP162" s="17"/>
      <c r="AQ162" s="344" t="str">
        <f t="array" ref="AQ162">IFERROR(INDEX($AF$1:$AF$200,SMALL(IF($AF$2:$AF$201&lt;&gt;"",ROW($AF$2:$AF$201),9999),ROW(AQ161)),COLUMN(A:A)),"")</f>
        <v/>
      </c>
      <c r="AR162" s="344" t="str">
        <f t="array" ref="AR162">IFERROR(INDEX($AJ$1:$AJ$200,SMALL(IF($AJ$2:$AJ$201&lt;&gt;"",ROW($AJ$2:$AJ$201),9999),ROW(AQ161)),COLUMN(A:A)),"")</f>
        <v/>
      </c>
      <c r="AS162" s="344" t="str">
        <f t="array" ref="AS162">IFERROR(INDEX($AK$1:$AK$200,SMALL(IF($AK$2:$AK$201&lt;&gt;"",ROW($AK$2:$AK$201),9999),ROW(AS161)),COLUMN(A:A)),"")</f>
        <v/>
      </c>
      <c r="AT162" s="344" t="str">
        <f t="array" ref="AT162">IFERROR(INDEX($AL$1:$AL$200,SMALL(IF($AL$2:$AL$201&lt;&gt;"",ROW($AL$2:$AL$201),9999),ROW(AT161)),COLUMN(A:A)),"")</f>
        <v/>
      </c>
      <c r="AU162" s="17"/>
      <c r="AV162" s="344" t="str">
        <f t="array" ref="AV162:AW162">IFERROR((INDEX(AQ$1:AT$201,SMALL(IF(MATCH($AQ$2:$AQ$201&amp;$AT$2:$AT$201,$AQ$2:$AQ$201&amp;$AT$2:$AT$201, )=ROW($AQ$1:$AT$200),ROW($AQ$2:$AT$201),4^8),ROW(AV161)),{1,4})&amp;""),"")</f>
        <v/>
      </c>
      <c r="AW162" s="344" t="str">
        <v/>
      </c>
      <c r="AX162" s="17"/>
      <c r="AY162" s="17" t="str">
        <f t="array" ref="AY162">T(INDEX(AV:AV,MIN(IF(COUNTIF(AY$1:AY161,$AV$2:$AV$201),4^8,ROW($AV$2:$AV$201)))))</f>
        <v/>
      </c>
      <c r="AZ162" s="17" t="str">
        <f t="shared" ref="AZ162:BI162" ca="1" si="349">IFERROR(OFFSET($AW$1,SUMPRODUCT(SMALL(($AV$2:$AV$201=AZ$1)*ROW($AV$2:$AV$201),ROW(157:157)+COUNTA($AV$2:$AV$201)-SUM(1*($AV$2:$AV$201=AZ$1))))-1,),"")</f>
        <v/>
      </c>
      <c r="BA162" s="17" t="str">
        <f t="shared" ca="1" si="349"/>
        <v/>
      </c>
      <c r="BB162" s="17" t="str">
        <f t="shared" ca="1" si="349"/>
        <v/>
      </c>
      <c r="BC162" s="17" t="str">
        <f t="shared" ca="1" si="349"/>
        <v/>
      </c>
      <c r="BD162" s="17" t="str">
        <f t="shared" ca="1" si="349"/>
        <v/>
      </c>
      <c r="BE162" s="17" t="str">
        <f t="shared" ca="1" si="349"/>
        <v/>
      </c>
      <c r="BF162" s="17" t="str">
        <f t="shared" ca="1" si="349"/>
        <v/>
      </c>
      <c r="BG162" s="17" t="str">
        <f t="shared" ca="1" si="349"/>
        <v/>
      </c>
      <c r="BH162" s="17" t="str">
        <f t="shared" ca="1" si="349"/>
        <v/>
      </c>
      <c r="BI162" s="17" t="str">
        <f t="shared" ca="1" si="349"/>
        <v/>
      </c>
      <c r="BJ162" s="17"/>
      <c r="BK162" s="18" t="str">
        <f t="array" ref="BK162">IFERROR(INDEX($E$1:$E$200,SMALL(IF($E$2:$E$201&lt;&gt;"",ROW($E$2:$E$201),9999),ROW($A161)),COLUMN(A:A)),"")</f>
        <v/>
      </c>
      <c r="BL162" s="18" t="str">
        <f t="array" ref="BL162">IFERROR(INDEX($AJ$1:$AJ$200,SMALL(IF($AJ$2:$AJ$201&lt;&gt;"",ROW($AJ$2:$AJ$201),9999),ROW(A161)),COLUMN(A:A)),"")</f>
        <v/>
      </c>
      <c r="BM162" s="18" t="str">
        <f t="array" ref="BM162">T(INDEX($BK:$BK,MIN(IF(COUNTIF(BM$1:BM161,$BK$2:$BK$201),4^8,ROW($BK$2:$BK$201)))))</f>
        <v/>
      </c>
      <c r="BN162" s="18" t="str">
        <f t="array" ref="BN162">T(INDEX($BL:$BL,MIN(IF(COUNTIF(BN$1:BN161,$BL$2:$BL$201),4^8,ROW($BL$2:$BL$201)))))</f>
        <v/>
      </c>
      <c r="BO162" s="18" t="str">
        <f t="array" aca="1" ref="BO162" ca="1">IF(ROW(BO161)&gt;(COUNTA($BM$2:$BN$201)-COUNTIF($BM$2:$BN$201,"")),"",INDIRECT(TEXT(RIGHT(SMALL(IF($BM$2:$BN$501&lt;&gt;"",COLUMN($BM$2:$BN$501)*10001+ROW($BM$2:$BN$501)*100,999999),ROW(BO161)),4),"!R00!C00"),))</f>
        <v/>
      </c>
      <c r="BP162" s="18" t="str">
        <f t="array" aca="1" ref="BP162" ca="1">T(INDEX($BO:$BO,MIN(IF(COUNTIF(BP$1:BP161,$BO$2:$BO$201),4^8,ROW($BO$2:$BO$201)))))</f>
        <v/>
      </c>
    </row>
    <row r="163" spans="1:68">
      <c r="A163" s="344" t="str">
        <f>IF(AND(地價差額試算!A177="",$E163&lt;&gt;""),A162,IF(AND(地價差額試算!A177&lt;&gt;"",$E163&lt;&gt;""),地價差額試算!A177,""))</f>
        <v/>
      </c>
      <c r="B163" s="344" t="str">
        <f>IF(AND(地價差額試算!B177="",$E163&lt;&gt;""),B162,IF(AND(地價差額試算!B177&lt;&gt;"",$E163&lt;&gt;""),地價差額試算!B177,""))</f>
        <v/>
      </c>
      <c r="C163" s="344" t="str">
        <f>IF(AND(地價差額試算!C177="",$E163&lt;&gt;""),C162,IF(AND(地價差額試算!C177&lt;&gt;"",$E163&lt;&gt;""),地價差額試算!C177,""))</f>
        <v/>
      </c>
      <c r="D163" s="344" t="str">
        <f>IF(地價差額試算!D177&lt;&gt;"",地價差額試算!D177,"")</f>
        <v/>
      </c>
      <c r="E163" s="344" t="str">
        <f>IF(地價差額試算!E177&lt;&gt;"",地價差額試算!E177,"")</f>
        <v/>
      </c>
      <c r="F163" s="344" t="str">
        <f>IF(地價差額試算!F177&lt;&gt;"",地價差額試算!F177,"")</f>
        <v/>
      </c>
      <c r="G163" s="344" t="str">
        <f>IF(地價差額試算!G177&lt;&gt;"",地價差額試算!G177,"")</f>
        <v/>
      </c>
      <c r="H163" s="344" t="str">
        <f t="shared" si="280"/>
        <v/>
      </c>
      <c r="I163" s="344" t="str">
        <f t="shared" si="344"/>
        <v/>
      </c>
      <c r="J163" s="344" t="str">
        <f t="shared" si="345"/>
        <v/>
      </c>
      <c r="K163" s="17"/>
      <c r="L163" s="344" t="str">
        <f t="array" ref="L163">IFERROR(INDEX($A$1:$A$200,SMALL(IF($A$2:$A$201&lt;&gt;"",ROW($A$2:$A$201),9999),ROW(L162)),COLUMN(A:A)),"")</f>
        <v/>
      </c>
      <c r="M163" s="344" t="str">
        <f t="array" ref="M163">IFERROR(INDEX($E$1:$E$200,SMALL(IF($E$2:$E$201&lt;&gt;"",ROW($E$2:$E$201),9999),ROW(M162)),COLUMN(A:A)),"")</f>
        <v/>
      </c>
      <c r="N163" s="344" t="str">
        <f t="array" ref="N163">IFERROR(INDEX($F$1:$F$200,SMALL(IF($F$2:$F$201&lt;&gt;"",ROW($F$2:$F$201),9999),ROW(N162)),COLUMN(A:A)),"")</f>
        <v/>
      </c>
      <c r="O163" s="344" t="str">
        <f t="array" ref="O163">IFERROR(INDEX($G$1:$G$200,SMALL(IF($G$2:$G$201&lt;&gt;"",ROW($G$2:$G$201),9999),ROW(O162)),COLUMN(A:A)),"")</f>
        <v/>
      </c>
      <c r="P163" s="17"/>
      <c r="Q163" s="344" t="str">
        <f t="array" ref="Q163:R163">IFERROR((INDEX(L$1:O$201,SMALL(IF(MATCH($L$2:$L$201&amp;$O$2:$O$201,$L$2:$L$201&amp;$O$2:$O$201, )=ROW($L$1:$O$200),ROW($L$2:$O$201),4^8),ROW(A162)),{1,4})&amp;""),"")</f>
        <v/>
      </c>
      <c r="R163" s="344" t="str">
        <v/>
      </c>
      <c r="S163" s="17"/>
      <c r="T163" s="17" t="str">
        <f t="array" ref="T163">T(INDEX(Q:Q,MIN(IF(COUNTIF(T$1:T162,$Q$2:$Q$201),4^8,ROW($Q$2:$Q$201)))))</f>
        <v/>
      </c>
      <c r="U163" s="17" t="str">
        <f t="shared" ref="U163:AD163" ca="1" si="350">IFERROR(OFFSET($R$1,SUMPRODUCT(SMALL(($Q$2:$Q$201=U$1)*ROW($Q$2:$Q$201),ROW(158:158)+COUNTA($Q$2:$Q$201)-SUM(1*($Q$2:$Q$201=U$1))))-1,),"")</f>
        <v/>
      </c>
      <c r="V163" s="17" t="str">
        <f t="shared" ca="1" si="350"/>
        <v/>
      </c>
      <c r="W163" s="17" t="str">
        <f t="shared" ca="1" si="350"/>
        <v/>
      </c>
      <c r="X163" s="17" t="str">
        <f t="shared" ca="1" si="350"/>
        <v/>
      </c>
      <c r="Y163" s="17" t="str">
        <f t="shared" ca="1" si="350"/>
        <v/>
      </c>
      <c r="Z163" s="17" t="str">
        <f t="shared" ca="1" si="350"/>
        <v/>
      </c>
      <c r="AA163" s="17" t="str">
        <f t="shared" ca="1" si="350"/>
        <v/>
      </c>
      <c r="AB163" s="17" t="str">
        <f t="shared" ca="1" si="350"/>
        <v/>
      </c>
      <c r="AC163" s="17" t="str">
        <f t="shared" ca="1" si="350"/>
        <v/>
      </c>
      <c r="AD163" s="17" t="str">
        <f t="shared" ca="1" si="350"/>
        <v/>
      </c>
      <c r="AE163" s="17"/>
      <c r="AF163" s="344" t="str">
        <f>IF(AND(地價差額試算!K177="",$AJ163&lt;&gt;""),AF162,IF(AND(地價差額試算!K177&lt;&gt;"",$AJ163&lt;&gt;""),地價差額試算!K177,""))</f>
        <v/>
      </c>
      <c r="AG163" s="344" t="str">
        <f>IF(AND(地價差額試算!L177="",$AJ163&lt;&gt;""),AG162,IF(AND(地價差額試算!L177&lt;&gt;"",$AJ163&lt;&gt;""),地價差額試算!L177,""))</f>
        <v/>
      </c>
      <c r="AH163" s="344" t="str">
        <f>IF(AND(地價差額試算!M177="",$AJ163&lt;&gt;""),AH162,IF(AND(地價差額試算!M177&lt;&gt;"",$AJ163&lt;&gt;""),地價差額試算!M177,""))</f>
        <v/>
      </c>
      <c r="AI163" s="344" t="str">
        <f>IF(地價差額試算!N177&lt;&gt;"",地價差額試算!N177,"")</f>
        <v/>
      </c>
      <c r="AJ163" s="344" t="str">
        <f>IF(地價差額試算!O177&lt;&gt;"",地價差額試算!O177,"")</f>
        <v/>
      </c>
      <c r="AK163" s="344" t="str">
        <f>IF(地價差額試算!P177&lt;&gt;"",地價差額試算!P177,"")</f>
        <v/>
      </c>
      <c r="AL163" s="344" t="str">
        <f>IF(地價差額試算!Q177&lt;&gt;"",地價差額試算!Q177,"")</f>
        <v/>
      </c>
      <c r="AM163" s="344" t="str">
        <f t="shared" si="282"/>
        <v/>
      </c>
      <c r="AN163" s="344" t="str">
        <f t="shared" si="347"/>
        <v/>
      </c>
      <c r="AO163" s="344" t="str">
        <f t="shared" si="348"/>
        <v/>
      </c>
      <c r="AP163" s="17"/>
      <c r="AQ163" s="344" t="str">
        <f t="array" ref="AQ163">IFERROR(INDEX($AF$1:$AF$200,SMALL(IF($AF$2:$AF$201&lt;&gt;"",ROW($AF$2:$AF$201),9999),ROW(AQ162)),COLUMN(A:A)),"")</f>
        <v/>
      </c>
      <c r="AR163" s="344" t="str">
        <f t="array" ref="AR163">IFERROR(INDEX($AJ$1:$AJ$200,SMALL(IF($AJ$2:$AJ$201&lt;&gt;"",ROW($AJ$2:$AJ$201),9999),ROW(AQ162)),COLUMN(A:A)),"")</f>
        <v/>
      </c>
      <c r="AS163" s="344" t="str">
        <f t="array" ref="AS163">IFERROR(INDEX($AK$1:$AK$200,SMALL(IF($AK$2:$AK$201&lt;&gt;"",ROW($AK$2:$AK$201),9999),ROW(AS162)),COLUMN(A:A)),"")</f>
        <v/>
      </c>
      <c r="AT163" s="344" t="str">
        <f t="array" ref="AT163">IFERROR(INDEX($AL$1:$AL$200,SMALL(IF($AL$2:$AL$201&lt;&gt;"",ROW($AL$2:$AL$201),9999),ROW(AT162)),COLUMN(A:A)),"")</f>
        <v/>
      </c>
      <c r="AU163" s="17"/>
      <c r="AV163" s="344" t="str">
        <f t="array" ref="AV163:AW163">IFERROR((INDEX(AQ$1:AT$201,SMALL(IF(MATCH($AQ$2:$AQ$201&amp;$AT$2:$AT$201,$AQ$2:$AQ$201&amp;$AT$2:$AT$201, )=ROW($AQ$1:$AT$200),ROW($AQ$2:$AT$201),4^8),ROW(AV162)),{1,4})&amp;""),"")</f>
        <v/>
      </c>
      <c r="AW163" s="344" t="str">
        <v/>
      </c>
      <c r="AX163" s="17"/>
      <c r="AY163" s="17" t="str">
        <f t="array" ref="AY163">T(INDEX(AV:AV,MIN(IF(COUNTIF(AY$1:AY162,$AV$2:$AV$201),4^8,ROW($AV$2:$AV$201)))))</f>
        <v/>
      </c>
      <c r="AZ163" s="17" t="str">
        <f t="shared" ref="AZ163:BI163" ca="1" si="351">IFERROR(OFFSET($AW$1,SUMPRODUCT(SMALL(($AV$2:$AV$201=AZ$1)*ROW($AV$2:$AV$201),ROW(158:158)+COUNTA($AV$2:$AV$201)-SUM(1*($AV$2:$AV$201=AZ$1))))-1,),"")</f>
        <v/>
      </c>
      <c r="BA163" s="17" t="str">
        <f t="shared" ca="1" si="351"/>
        <v/>
      </c>
      <c r="BB163" s="17" t="str">
        <f t="shared" ca="1" si="351"/>
        <v/>
      </c>
      <c r="BC163" s="17" t="str">
        <f t="shared" ca="1" si="351"/>
        <v/>
      </c>
      <c r="BD163" s="17" t="str">
        <f t="shared" ca="1" si="351"/>
        <v/>
      </c>
      <c r="BE163" s="17" t="str">
        <f t="shared" ca="1" si="351"/>
        <v/>
      </c>
      <c r="BF163" s="17" t="str">
        <f t="shared" ca="1" si="351"/>
        <v/>
      </c>
      <c r="BG163" s="17" t="str">
        <f t="shared" ca="1" si="351"/>
        <v/>
      </c>
      <c r="BH163" s="17" t="str">
        <f t="shared" ca="1" si="351"/>
        <v/>
      </c>
      <c r="BI163" s="17" t="str">
        <f t="shared" ca="1" si="351"/>
        <v/>
      </c>
      <c r="BJ163" s="17"/>
      <c r="BK163" s="18" t="str">
        <f t="array" ref="BK163">IFERROR(INDEX($E$1:$E$200,SMALL(IF($E$2:$E$201&lt;&gt;"",ROW($E$2:$E$201),9999),ROW($A162)),COLUMN(A:A)),"")</f>
        <v/>
      </c>
      <c r="BL163" s="18" t="str">
        <f t="array" ref="BL163">IFERROR(INDEX($AJ$1:$AJ$200,SMALL(IF($AJ$2:$AJ$201&lt;&gt;"",ROW($AJ$2:$AJ$201),9999),ROW(A162)),COLUMN(A:A)),"")</f>
        <v/>
      </c>
      <c r="BM163" s="18" t="str">
        <f t="array" ref="BM163">T(INDEX($BK:$BK,MIN(IF(COUNTIF(BM$1:BM162,$BK$2:$BK$201),4^8,ROW($BK$2:$BK$201)))))</f>
        <v/>
      </c>
      <c r="BN163" s="18" t="str">
        <f t="array" ref="BN163">T(INDEX($BL:$BL,MIN(IF(COUNTIF(BN$1:BN162,$BL$2:$BL$201),4^8,ROW($BL$2:$BL$201)))))</f>
        <v/>
      </c>
      <c r="BO163" s="18" t="str">
        <f t="array" aca="1" ref="BO163" ca="1">IF(ROW(BO162)&gt;(COUNTA($BM$2:$BN$201)-COUNTIF($BM$2:$BN$201,"")),"",INDIRECT(TEXT(RIGHT(SMALL(IF($BM$2:$BN$501&lt;&gt;"",COLUMN($BM$2:$BN$501)*10001+ROW($BM$2:$BN$501)*100,999999),ROW(BO162)),4),"!R00!C00"),))</f>
        <v/>
      </c>
      <c r="BP163" s="18" t="str">
        <f t="array" aca="1" ref="BP163" ca="1">T(INDEX($BO:$BO,MIN(IF(COUNTIF(BP$1:BP162,$BO$2:$BO$201),4^8,ROW($BO$2:$BO$201)))))</f>
        <v/>
      </c>
    </row>
    <row r="164" spans="1:68">
      <c r="A164" s="344" t="str">
        <f>IF(AND(地價差額試算!A178="",$E164&lt;&gt;""),A163,IF(AND(地價差額試算!A178&lt;&gt;"",$E164&lt;&gt;""),地價差額試算!A178,""))</f>
        <v/>
      </c>
      <c r="B164" s="344" t="str">
        <f>IF(AND(地價差額試算!B178="",$E164&lt;&gt;""),B163,IF(AND(地價差額試算!B178&lt;&gt;"",$E164&lt;&gt;""),地價差額試算!B178,""))</f>
        <v/>
      </c>
      <c r="C164" s="344" t="str">
        <f>IF(AND(地價差額試算!C178="",$E164&lt;&gt;""),C163,IF(AND(地價差額試算!C178&lt;&gt;"",$E164&lt;&gt;""),地價差額試算!C178,""))</f>
        <v/>
      </c>
      <c r="D164" s="344" t="str">
        <f>IF(地價差額試算!D178&lt;&gt;"",地價差額試算!D178,"")</f>
        <v/>
      </c>
      <c r="E164" s="344" t="str">
        <f>IF(地價差額試算!E178&lt;&gt;"",地價差額試算!E178,"")</f>
        <v/>
      </c>
      <c r="F164" s="344" t="str">
        <f>IF(地價差額試算!F178&lt;&gt;"",地價差額試算!F178,"")</f>
        <v/>
      </c>
      <c r="G164" s="344" t="str">
        <f>IF(地價差額試算!G178&lt;&gt;"",地價差額試算!G178,"")</f>
        <v/>
      </c>
      <c r="H164" s="344" t="str">
        <f t="shared" si="280"/>
        <v/>
      </c>
      <c r="I164" s="344" t="str">
        <f t="shared" si="344"/>
        <v/>
      </c>
      <c r="J164" s="344" t="str">
        <f t="shared" si="345"/>
        <v/>
      </c>
      <c r="K164" s="17"/>
      <c r="L164" s="344" t="str">
        <f t="array" ref="L164">IFERROR(INDEX($A$1:$A$200,SMALL(IF($A$2:$A$201&lt;&gt;"",ROW($A$2:$A$201),9999),ROW(L163)),COLUMN(A:A)),"")</f>
        <v/>
      </c>
      <c r="M164" s="344" t="str">
        <f t="array" ref="M164">IFERROR(INDEX($E$1:$E$200,SMALL(IF($E$2:$E$201&lt;&gt;"",ROW($E$2:$E$201),9999),ROW(M163)),COLUMN(A:A)),"")</f>
        <v/>
      </c>
      <c r="N164" s="344" t="str">
        <f t="array" ref="N164">IFERROR(INDEX($F$1:$F$200,SMALL(IF($F$2:$F$201&lt;&gt;"",ROW($F$2:$F$201),9999),ROW(N163)),COLUMN(A:A)),"")</f>
        <v/>
      </c>
      <c r="O164" s="344" t="str">
        <f t="array" ref="O164">IFERROR(INDEX($G$1:$G$200,SMALL(IF($G$2:$G$201&lt;&gt;"",ROW($G$2:$G$201),9999),ROW(O163)),COLUMN(A:A)),"")</f>
        <v/>
      </c>
      <c r="P164" s="17"/>
      <c r="Q164" s="344" t="str">
        <f t="array" ref="Q164:R164">IFERROR((INDEX(L$1:O$201,SMALL(IF(MATCH($L$2:$L$201&amp;$O$2:$O$201,$L$2:$L$201&amp;$O$2:$O$201, )=ROW($L$1:$O$200),ROW($L$2:$O$201),4^8),ROW(A163)),{1,4})&amp;""),"")</f>
        <v/>
      </c>
      <c r="R164" s="344" t="str">
        <v/>
      </c>
      <c r="S164" s="17"/>
      <c r="T164" s="17" t="str">
        <f t="array" ref="T164">T(INDEX(Q:Q,MIN(IF(COUNTIF(T$1:T163,$Q$2:$Q$201),4^8,ROW($Q$2:$Q$201)))))</f>
        <v/>
      </c>
      <c r="U164" s="17" t="str">
        <f t="shared" ref="U164:AD164" ca="1" si="352">IFERROR(OFFSET($R$1,SUMPRODUCT(SMALL(($Q$2:$Q$201=U$1)*ROW($Q$2:$Q$201),ROW(159:159)+COUNTA($Q$2:$Q$201)-SUM(1*($Q$2:$Q$201=U$1))))-1,),"")</f>
        <v/>
      </c>
      <c r="V164" s="17" t="str">
        <f t="shared" ca="1" si="352"/>
        <v/>
      </c>
      <c r="W164" s="17" t="str">
        <f t="shared" ca="1" si="352"/>
        <v/>
      </c>
      <c r="X164" s="17" t="str">
        <f t="shared" ca="1" si="352"/>
        <v/>
      </c>
      <c r="Y164" s="17" t="str">
        <f t="shared" ca="1" si="352"/>
        <v/>
      </c>
      <c r="Z164" s="17" t="str">
        <f t="shared" ca="1" si="352"/>
        <v/>
      </c>
      <c r="AA164" s="17" t="str">
        <f t="shared" ca="1" si="352"/>
        <v/>
      </c>
      <c r="AB164" s="17" t="str">
        <f t="shared" ca="1" si="352"/>
        <v/>
      </c>
      <c r="AC164" s="17" t="str">
        <f t="shared" ca="1" si="352"/>
        <v/>
      </c>
      <c r="AD164" s="17" t="str">
        <f t="shared" ca="1" si="352"/>
        <v/>
      </c>
      <c r="AE164" s="17"/>
      <c r="AF164" s="344" t="str">
        <f>IF(AND(地價差額試算!K178="",$AJ164&lt;&gt;""),AF163,IF(AND(地價差額試算!K178&lt;&gt;"",$AJ164&lt;&gt;""),地價差額試算!K178,""))</f>
        <v/>
      </c>
      <c r="AG164" s="344" t="str">
        <f>IF(AND(地價差額試算!L178="",$AJ164&lt;&gt;""),AG163,IF(AND(地價差額試算!L178&lt;&gt;"",$AJ164&lt;&gt;""),地價差額試算!L178,""))</f>
        <v/>
      </c>
      <c r="AH164" s="344" t="str">
        <f>IF(AND(地價差額試算!M178="",$AJ164&lt;&gt;""),AH163,IF(AND(地價差額試算!M178&lt;&gt;"",$AJ164&lt;&gt;""),地價差額試算!M178,""))</f>
        <v/>
      </c>
      <c r="AI164" s="344" t="str">
        <f>IF(地價差額試算!N178&lt;&gt;"",地價差額試算!N178,"")</f>
        <v/>
      </c>
      <c r="AJ164" s="344" t="str">
        <f>IF(地價差額試算!O178&lt;&gt;"",地價差額試算!O178,"")</f>
        <v/>
      </c>
      <c r="AK164" s="344" t="str">
        <f>IF(地價差額試算!P178&lt;&gt;"",地價差額試算!P178,"")</f>
        <v/>
      </c>
      <c r="AL164" s="344" t="str">
        <f>IF(地價差額試算!Q178&lt;&gt;"",地價差額試算!Q178,"")</f>
        <v/>
      </c>
      <c r="AM164" s="344" t="str">
        <f t="shared" si="282"/>
        <v/>
      </c>
      <c r="AN164" s="344" t="str">
        <f t="shared" si="347"/>
        <v/>
      </c>
      <c r="AO164" s="344" t="str">
        <f t="shared" si="348"/>
        <v/>
      </c>
      <c r="AP164" s="17"/>
      <c r="AQ164" s="344" t="str">
        <f t="array" ref="AQ164">IFERROR(INDEX($AF$1:$AF$200,SMALL(IF($AF$2:$AF$201&lt;&gt;"",ROW($AF$2:$AF$201),9999),ROW(AQ163)),COLUMN(A:A)),"")</f>
        <v/>
      </c>
      <c r="AR164" s="344" t="str">
        <f t="array" ref="AR164">IFERROR(INDEX($AJ$1:$AJ$200,SMALL(IF($AJ$2:$AJ$201&lt;&gt;"",ROW($AJ$2:$AJ$201),9999),ROW(AQ163)),COLUMN(A:A)),"")</f>
        <v/>
      </c>
      <c r="AS164" s="344" t="str">
        <f t="array" ref="AS164">IFERROR(INDEX($AK$1:$AK$200,SMALL(IF($AK$2:$AK$201&lt;&gt;"",ROW($AK$2:$AK$201),9999),ROW(AS163)),COLUMN(A:A)),"")</f>
        <v/>
      </c>
      <c r="AT164" s="344" t="str">
        <f t="array" ref="AT164">IFERROR(INDEX($AL$1:$AL$200,SMALL(IF($AL$2:$AL$201&lt;&gt;"",ROW($AL$2:$AL$201),9999),ROW(AT163)),COLUMN(A:A)),"")</f>
        <v/>
      </c>
      <c r="AU164" s="17"/>
      <c r="AV164" s="344" t="str">
        <f t="array" ref="AV164:AW164">IFERROR((INDEX(AQ$1:AT$201,SMALL(IF(MATCH($AQ$2:$AQ$201&amp;$AT$2:$AT$201,$AQ$2:$AQ$201&amp;$AT$2:$AT$201, )=ROW($AQ$1:$AT$200),ROW($AQ$2:$AT$201),4^8),ROW(AV163)),{1,4})&amp;""),"")</f>
        <v/>
      </c>
      <c r="AW164" s="344" t="str">
        <v/>
      </c>
      <c r="AX164" s="17"/>
      <c r="AY164" s="17" t="str">
        <f t="array" ref="AY164">T(INDEX(AV:AV,MIN(IF(COUNTIF(AY$1:AY163,$AV$2:$AV$201),4^8,ROW($AV$2:$AV$201)))))</f>
        <v/>
      </c>
      <c r="AZ164" s="17" t="str">
        <f t="shared" ref="AZ164:BI164" ca="1" si="353">IFERROR(OFFSET($AW$1,SUMPRODUCT(SMALL(($AV$2:$AV$201=AZ$1)*ROW($AV$2:$AV$201),ROW(159:159)+COUNTA($AV$2:$AV$201)-SUM(1*($AV$2:$AV$201=AZ$1))))-1,),"")</f>
        <v/>
      </c>
      <c r="BA164" s="17" t="str">
        <f t="shared" ca="1" si="353"/>
        <v/>
      </c>
      <c r="BB164" s="17" t="str">
        <f t="shared" ca="1" si="353"/>
        <v/>
      </c>
      <c r="BC164" s="17" t="str">
        <f t="shared" ca="1" si="353"/>
        <v/>
      </c>
      <c r="BD164" s="17" t="str">
        <f t="shared" ca="1" si="353"/>
        <v/>
      </c>
      <c r="BE164" s="17" t="str">
        <f t="shared" ca="1" si="353"/>
        <v/>
      </c>
      <c r="BF164" s="17" t="str">
        <f t="shared" ca="1" si="353"/>
        <v/>
      </c>
      <c r="BG164" s="17" t="str">
        <f t="shared" ca="1" si="353"/>
        <v/>
      </c>
      <c r="BH164" s="17" t="str">
        <f t="shared" ca="1" si="353"/>
        <v/>
      </c>
      <c r="BI164" s="17" t="str">
        <f t="shared" ca="1" si="353"/>
        <v/>
      </c>
      <c r="BJ164" s="17"/>
      <c r="BK164" s="18" t="str">
        <f t="array" ref="BK164">IFERROR(INDEX($E$1:$E$200,SMALL(IF($E$2:$E$201&lt;&gt;"",ROW($E$2:$E$201),9999),ROW($A163)),COLUMN(A:A)),"")</f>
        <v/>
      </c>
      <c r="BL164" s="18" t="str">
        <f t="array" ref="BL164">IFERROR(INDEX($AJ$1:$AJ$200,SMALL(IF($AJ$2:$AJ$201&lt;&gt;"",ROW($AJ$2:$AJ$201),9999),ROW(A163)),COLUMN(A:A)),"")</f>
        <v/>
      </c>
      <c r="BM164" s="18" t="str">
        <f t="array" ref="BM164">T(INDEX($BK:$BK,MIN(IF(COUNTIF(BM$1:BM163,$BK$2:$BK$201),4^8,ROW($BK$2:$BK$201)))))</f>
        <v/>
      </c>
      <c r="BN164" s="18" t="str">
        <f t="array" ref="BN164">T(INDEX($BL:$BL,MIN(IF(COUNTIF(BN$1:BN163,$BL$2:$BL$201),4^8,ROW($BL$2:$BL$201)))))</f>
        <v/>
      </c>
      <c r="BO164" s="18" t="str">
        <f t="array" aca="1" ref="BO164" ca="1">IF(ROW(BO163)&gt;(COUNTA($BM$2:$BN$201)-COUNTIF($BM$2:$BN$201,"")),"",INDIRECT(TEXT(RIGHT(SMALL(IF($BM$2:$BN$501&lt;&gt;"",COLUMN($BM$2:$BN$501)*10001+ROW($BM$2:$BN$501)*100,999999),ROW(BO163)),4),"!R00!C00"),))</f>
        <v/>
      </c>
      <c r="BP164" s="18" t="str">
        <f t="array" aca="1" ref="BP164" ca="1">T(INDEX($BO:$BO,MIN(IF(COUNTIF(BP$1:BP163,$BO$2:$BO$201),4^8,ROW($BO$2:$BO$201)))))</f>
        <v/>
      </c>
    </row>
    <row r="165" spans="1:68">
      <c r="A165" s="344" t="str">
        <f>IF(AND(地價差額試算!A179="",$E165&lt;&gt;""),A164,IF(AND(地價差額試算!A179&lt;&gt;"",$E165&lt;&gt;""),地價差額試算!A179,""))</f>
        <v/>
      </c>
      <c r="B165" s="344" t="str">
        <f>IF(AND(地價差額試算!B179="",$E165&lt;&gt;""),B164,IF(AND(地價差額試算!B179&lt;&gt;"",$E165&lt;&gt;""),地價差額試算!B179,""))</f>
        <v/>
      </c>
      <c r="C165" s="344" t="str">
        <f>IF(AND(地價差額試算!C179="",$E165&lt;&gt;""),C164,IF(AND(地價差額試算!C179&lt;&gt;"",$E165&lt;&gt;""),地價差額試算!C179,""))</f>
        <v/>
      </c>
      <c r="D165" s="344" t="str">
        <f>IF(地價差額試算!D179&lt;&gt;"",地價差額試算!D179,"")</f>
        <v/>
      </c>
      <c r="E165" s="344" t="str">
        <f>IF(地價差額試算!E179&lt;&gt;"",地價差額試算!E179,"")</f>
        <v/>
      </c>
      <c r="F165" s="344" t="str">
        <f>IF(地價差額試算!F179&lt;&gt;"",地價差額試算!F179,"")</f>
        <v/>
      </c>
      <c r="G165" s="344" t="str">
        <f>IF(地價差額試算!G179&lt;&gt;"",地價差額試算!G179,"")</f>
        <v/>
      </c>
      <c r="H165" s="344" t="str">
        <f t="shared" si="280"/>
        <v/>
      </c>
      <c r="I165" s="344" t="str">
        <f t="shared" si="344"/>
        <v/>
      </c>
      <c r="J165" s="344" t="str">
        <f t="shared" si="345"/>
        <v/>
      </c>
      <c r="K165" s="17"/>
      <c r="L165" s="344" t="str">
        <f t="array" ref="L165">IFERROR(INDEX($A$1:$A$200,SMALL(IF($A$2:$A$201&lt;&gt;"",ROW($A$2:$A$201),9999),ROW(L164)),COLUMN(A:A)),"")</f>
        <v/>
      </c>
      <c r="M165" s="344" t="str">
        <f t="array" ref="M165">IFERROR(INDEX($E$1:$E$200,SMALL(IF($E$2:$E$201&lt;&gt;"",ROW($E$2:$E$201),9999),ROW(M164)),COLUMN(A:A)),"")</f>
        <v/>
      </c>
      <c r="N165" s="344" t="str">
        <f t="array" ref="N165">IFERROR(INDEX($F$1:$F$200,SMALL(IF($F$2:$F$201&lt;&gt;"",ROW($F$2:$F$201),9999),ROW(N164)),COLUMN(A:A)),"")</f>
        <v/>
      </c>
      <c r="O165" s="344" t="str">
        <f t="array" ref="O165">IFERROR(INDEX($G$1:$G$200,SMALL(IF($G$2:$G$201&lt;&gt;"",ROW($G$2:$G$201),9999),ROW(O164)),COLUMN(A:A)),"")</f>
        <v/>
      </c>
      <c r="P165" s="17"/>
      <c r="Q165" s="344" t="str">
        <f t="array" ref="Q165:R165">IFERROR((INDEX(L$1:O$201,SMALL(IF(MATCH($L$2:$L$201&amp;$O$2:$O$201,$L$2:$L$201&amp;$O$2:$O$201, )=ROW($L$1:$O$200),ROW($L$2:$O$201),4^8),ROW(A164)),{1,4})&amp;""),"")</f>
        <v/>
      </c>
      <c r="R165" s="344" t="str">
        <v/>
      </c>
      <c r="S165" s="17"/>
      <c r="T165" s="17" t="str">
        <f t="array" ref="T165">T(INDEX(Q:Q,MIN(IF(COUNTIF(T$1:T164,$Q$2:$Q$201),4^8,ROW($Q$2:$Q$201)))))</f>
        <v/>
      </c>
      <c r="U165" s="17" t="str">
        <f t="shared" ref="U165:AD165" ca="1" si="354">IFERROR(OFFSET($R$1,SUMPRODUCT(SMALL(($Q$2:$Q$201=U$1)*ROW($Q$2:$Q$201),ROW(160:160)+COUNTA($Q$2:$Q$201)-SUM(1*($Q$2:$Q$201=U$1))))-1,),"")</f>
        <v/>
      </c>
      <c r="V165" s="17" t="str">
        <f t="shared" ca="1" si="354"/>
        <v/>
      </c>
      <c r="W165" s="17" t="str">
        <f t="shared" ca="1" si="354"/>
        <v/>
      </c>
      <c r="X165" s="17" t="str">
        <f t="shared" ca="1" si="354"/>
        <v/>
      </c>
      <c r="Y165" s="17" t="str">
        <f t="shared" ca="1" si="354"/>
        <v/>
      </c>
      <c r="Z165" s="17" t="str">
        <f t="shared" ca="1" si="354"/>
        <v/>
      </c>
      <c r="AA165" s="17" t="str">
        <f t="shared" ca="1" si="354"/>
        <v/>
      </c>
      <c r="AB165" s="17" t="str">
        <f t="shared" ca="1" si="354"/>
        <v/>
      </c>
      <c r="AC165" s="17" t="str">
        <f t="shared" ca="1" si="354"/>
        <v/>
      </c>
      <c r="AD165" s="17" t="str">
        <f t="shared" ca="1" si="354"/>
        <v/>
      </c>
      <c r="AE165" s="17"/>
      <c r="AF165" s="344" t="str">
        <f>IF(AND(地價差額試算!K179="",$AJ165&lt;&gt;""),AF164,IF(AND(地價差額試算!K179&lt;&gt;"",$AJ165&lt;&gt;""),地價差額試算!K179,""))</f>
        <v/>
      </c>
      <c r="AG165" s="344" t="str">
        <f>IF(AND(地價差額試算!L179="",$AJ165&lt;&gt;""),AG164,IF(AND(地價差額試算!L179&lt;&gt;"",$AJ165&lt;&gt;""),地價差額試算!L179,""))</f>
        <v/>
      </c>
      <c r="AH165" s="344" t="str">
        <f>IF(AND(地價差額試算!M179="",$AJ165&lt;&gt;""),AH164,IF(AND(地價差額試算!M179&lt;&gt;"",$AJ165&lt;&gt;""),地價差額試算!M179,""))</f>
        <v/>
      </c>
      <c r="AI165" s="344" t="str">
        <f>IF(地價差額試算!N179&lt;&gt;"",地價差額試算!N179,"")</f>
        <v/>
      </c>
      <c r="AJ165" s="344" t="str">
        <f>IF(地價差額試算!O179&lt;&gt;"",地價差額試算!O179,"")</f>
        <v/>
      </c>
      <c r="AK165" s="344" t="str">
        <f>IF(地價差額試算!P179&lt;&gt;"",地價差額試算!P179,"")</f>
        <v/>
      </c>
      <c r="AL165" s="344" t="str">
        <f>IF(地價差額試算!Q179&lt;&gt;"",地價差額試算!Q179,"")</f>
        <v/>
      </c>
      <c r="AM165" s="344" t="str">
        <f t="shared" si="282"/>
        <v/>
      </c>
      <c r="AN165" s="344" t="str">
        <f t="shared" si="347"/>
        <v/>
      </c>
      <c r="AO165" s="344" t="str">
        <f t="shared" si="348"/>
        <v/>
      </c>
      <c r="AP165" s="17"/>
      <c r="AQ165" s="344" t="str">
        <f t="array" ref="AQ165">IFERROR(INDEX($AF$1:$AF$200,SMALL(IF($AF$2:$AF$201&lt;&gt;"",ROW($AF$2:$AF$201),9999),ROW(AQ164)),COLUMN(A:A)),"")</f>
        <v/>
      </c>
      <c r="AR165" s="344" t="str">
        <f t="array" ref="AR165">IFERROR(INDEX($AJ$1:$AJ$200,SMALL(IF($AJ$2:$AJ$201&lt;&gt;"",ROW($AJ$2:$AJ$201),9999),ROW(AQ164)),COLUMN(A:A)),"")</f>
        <v/>
      </c>
      <c r="AS165" s="344" t="str">
        <f t="array" ref="AS165">IFERROR(INDEX($AK$1:$AK$200,SMALL(IF($AK$2:$AK$201&lt;&gt;"",ROW($AK$2:$AK$201),9999),ROW(AS164)),COLUMN(A:A)),"")</f>
        <v/>
      </c>
      <c r="AT165" s="344" t="str">
        <f t="array" ref="AT165">IFERROR(INDEX($AL$1:$AL$200,SMALL(IF($AL$2:$AL$201&lt;&gt;"",ROW($AL$2:$AL$201),9999),ROW(AT164)),COLUMN(A:A)),"")</f>
        <v/>
      </c>
      <c r="AU165" s="17"/>
      <c r="AV165" s="344" t="str">
        <f t="array" ref="AV165:AW165">IFERROR((INDEX(AQ$1:AT$201,SMALL(IF(MATCH($AQ$2:$AQ$201&amp;$AT$2:$AT$201,$AQ$2:$AQ$201&amp;$AT$2:$AT$201, )=ROW($AQ$1:$AT$200),ROW($AQ$2:$AT$201),4^8),ROW(AV164)),{1,4})&amp;""),"")</f>
        <v/>
      </c>
      <c r="AW165" s="344" t="str">
        <v/>
      </c>
      <c r="AX165" s="17"/>
      <c r="AY165" s="17" t="str">
        <f t="array" ref="AY165">T(INDEX(AV:AV,MIN(IF(COUNTIF(AY$1:AY164,$AV$2:$AV$201),4^8,ROW($AV$2:$AV$201)))))</f>
        <v/>
      </c>
      <c r="AZ165" s="17" t="str">
        <f t="shared" ref="AZ165:BI165" ca="1" si="355">IFERROR(OFFSET($AW$1,SUMPRODUCT(SMALL(($AV$2:$AV$201=AZ$1)*ROW($AV$2:$AV$201),ROW(160:160)+COUNTA($AV$2:$AV$201)-SUM(1*($AV$2:$AV$201=AZ$1))))-1,),"")</f>
        <v/>
      </c>
      <c r="BA165" s="17" t="str">
        <f t="shared" ca="1" si="355"/>
        <v/>
      </c>
      <c r="BB165" s="17" t="str">
        <f t="shared" ca="1" si="355"/>
        <v/>
      </c>
      <c r="BC165" s="17" t="str">
        <f t="shared" ca="1" si="355"/>
        <v/>
      </c>
      <c r="BD165" s="17" t="str">
        <f t="shared" ca="1" si="355"/>
        <v/>
      </c>
      <c r="BE165" s="17" t="str">
        <f t="shared" ca="1" si="355"/>
        <v/>
      </c>
      <c r="BF165" s="17" t="str">
        <f t="shared" ca="1" si="355"/>
        <v/>
      </c>
      <c r="BG165" s="17" t="str">
        <f t="shared" ca="1" si="355"/>
        <v/>
      </c>
      <c r="BH165" s="17" t="str">
        <f t="shared" ca="1" si="355"/>
        <v/>
      </c>
      <c r="BI165" s="17" t="str">
        <f t="shared" ca="1" si="355"/>
        <v/>
      </c>
      <c r="BJ165" s="17"/>
      <c r="BK165" s="18" t="str">
        <f t="array" ref="BK165">IFERROR(INDEX($E$1:$E$200,SMALL(IF($E$2:$E$201&lt;&gt;"",ROW($E$2:$E$201),9999),ROW($A164)),COLUMN(A:A)),"")</f>
        <v/>
      </c>
      <c r="BL165" s="18" t="str">
        <f t="array" ref="BL165">IFERROR(INDEX($AJ$1:$AJ$200,SMALL(IF($AJ$2:$AJ$201&lt;&gt;"",ROW($AJ$2:$AJ$201),9999),ROW(A164)),COLUMN(A:A)),"")</f>
        <v/>
      </c>
      <c r="BM165" s="18" t="str">
        <f t="array" ref="BM165">T(INDEX($BK:$BK,MIN(IF(COUNTIF(BM$1:BM164,$BK$2:$BK$201),4^8,ROW($BK$2:$BK$201)))))</f>
        <v/>
      </c>
      <c r="BN165" s="18" t="str">
        <f t="array" ref="BN165">T(INDEX($BL:$BL,MIN(IF(COUNTIF(BN$1:BN164,$BL$2:$BL$201),4^8,ROW($BL$2:$BL$201)))))</f>
        <v/>
      </c>
      <c r="BO165" s="18" t="str">
        <f t="array" aca="1" ref="BO165" ca="1">IF(ROW(BO164)&gt;(COUNTA($BM$2:$BN$201)-COUNTIF($BM$2:$BN$201,"")),"",INDIRECT(TEXT(RIGHT(SMALL(IF($BM$2:$BN$501&lt;&gt;"",COLUMN($BM$2:$BN$501)*10001+ROW($BM$2:$BN$501)*100,999999),ROW(BO164)),4),"!R00!C00"),))</f>
        <v/>
      </c>
      <c r="BP165" s="18" t="str">
        <f t="array" aca="1" ref="BP165" ca="1">T(INDEX($BO:$BO,MIN(IF(COUNTIF(BP$1:BP164,$BO$2:$BO$201),4^8,ROW($BO$2:$BO$201)))))</f>
        <v/>
      </c>
    </row>
    <row r="166" spans="1:68">
      <c r="A166" s="344" t="str">
        <f>IF(AND(地價差額試算!A180="",$E166&lt;&gt;""),A165,IF(AND(地價差額試算!A180&lt;&gt;"",$E166&lt;&gt;""),地價差額試算!A180,""))</f>
        <v/>
      </c>
      <c r="B166" s="344" t="str">
        <f>IF(AND(地價差額試算!B180="",$E166&lt;&gt;""),B165,IF(AND(地價差額試算!B180&lt;&gt;"",$E166&lt;&gt;""),地價差額試算!B180,""))</f>
        <v/>
      </c>
      <c r="C166" s="344" t="str">
        <f>IF(AND(地價差額試算!C180="",$E166&lt;&gt;""),C165,IF(AND(地價差額試算!C180&lt;&gt;"",$E166&lt;&gt;""),地價差額試算!C180,""))</f>
        <v/>
      </c>
      <c r="D166" s="344" t="str">
        <f>IF(地價差額試算!D180&lt;&gt;"",地價差額試算!D180,"")</f>
        <v/>
      </c>
      <c r="E166" s="344" t="str">
        <f>IF(地價差額試算!E180&lt;&gt;"",地價差額試算!E180,"")</f>
        <v/>
      </c>
      <c r="F166" s="344" t="str">
        <f>IF(地價差額試算!F180&lt;&gt;"",地價差額試算!F180,"")</f>
        <v/>
      </c>
      <c r="G166" s="344" t="str">
        <f>IF(地價差額試算!G180&lt;&gt;"",地價差額試算!G180,"")</f>
        <v/>
      </c>
      <c r="H166" s="344" t="str">
        <f t="shared" si="280"/>
        <v/>
      </c>
      <c r="I166" s="344" t="str">
        <f t="shared" si="344"/>
        <v/>
      </c>
      <c r="J166" s="344" t="str">
        <f t="shared" si="345"/>
        <v/>
      </c>
      <c r="K166" s="17"/>
      <c r="L166" s="344" t="str">
        <f t="array" ref="L166">IFERROR(INDEX($A$1:$A$200,SMALL(IF($A$2:$A$201&lt;&gt;"",ROW($A$2:$A$201),9999),ROW(L165)),COLUMN(A:A)),"")</f>
        <v/>
      </c>
      <c r="M166" s="344" t="str">
        <f t="array" ref="M166">IFERROR(INDEX($E$1:$E$200,SMALL(IF($E$2:$E$201&lt;&gt;"",ROW($E$2:$E$201),9999),ROW(M165)),COLUMN(A:A)),"")</f>
        <v/>
      </c>
      <c r="N166" s="344" t="str">
        <f t="array" ref="N166">IFERROR(INDEX($F$1:$F$200,SMALL(IF($F$2:$F$201&lt;&gt;"",ROW($F$2:$F$201),9999),ROW(N165)),COLUMN(A:A)),"")</f>
        <v/>
      </c>
      <c r="O166" s="344" t="str">
        <f t="array" ref="O166">IFERROR(INDEX($G$1:$G$200,SMALL(IF($G$2:$G$201&lt;&gt;"",ROW($G$2:$G$201),9999),ROW(O165)),COLUMN(A:A)),"")</f>
        <v/>
      </c>
      <c r="P166" s="17"/>
      <c r="Q166" s="344" t="str">
        <f t="array" ref="Q166:R166">IFERROR((INDEX(L$1:O$201,SMALL(IF(MATCH($L$2:$L$201&amp;$O$2:$O$201,$L$2:$L$201&amp;$O$2:$O$201, )=ROW($L$1:$O$200),ROW($L$2:$O$201),4^8),ROW(A165)),{1,4})&amp;""),"")</f>
        <v/>
      </c>
      <c r="R166" s="344" t="str">
        <v/>
      </c>
      <c r="S166" s="17"/>
      <c r="T166" s="17" t="str">
        <f t="array" ref="T166">T(INDEX(Q:Q,MIN(IF(COUNTIF(T$1:T165,$Q$2:$Q$201),4^8,ROW($Q$2:$Q$201)))))</f>
        <v/>
      </c>
      <c r="U166" s="17" t="str">
        <f t="shared" ref="U166:AD166" ca="1" si="356">IFERROR(OFFSET($R$1,SUMPRODUCT(SMALL(($Q$2:$Q$201=U$1)*ROW($Q$2:$Q$201),ROW(161:161)+COUNTA($Q$2:$Q$201)-SUM(1*($Q$2:$Q$201=U$1))))-1,),"")</f>
        <v/>
      </c>
      <c r="V166" s="17" t="str">
        <f t="shared" ca="1" si="356"/>
        <v/>
      </c>
      <c r="W166" s="17" t="str">
        <f t="shared" ca="1" si="356"/>
        <v/>
      </c>
      <c r="X166" s="17" t="str">
        <f t="shared" ca="1" si="356"/>
        <v/>
      </c>
      <c r="Y166" s="17" t="str">
        <f t="shared" ca="1" si="356"/>
        <v/>
      </c>
      <c r="Z166" s="17" t="str">
        <f t="shared" ca="1" si="356"/>
        <v/>
      </c>
      <c r="AA166" s="17" t="str">
        <f t="shared" ca="1" si="356"/>
        <v/>
      </c>
      <c r="AB166" s="17" t="str">
        <f t="shared" ca="1" si="356"/>
        <v/>
      </c>
      <c r="AC166" s="17" t="str">
        <f t="shared" ca="1" si="356"/>
        <v/>
      </c>
      <c r="AD166" s="17" t="str">
        <f t="shared" ca="1" si="356"/>
        <v/>
      </c>
      <c r="AE166" s="17"/>
      <c r="AF166" s="344" t="str">
        <f>IF(AND(地價差額試算!K180="",$AJ166&lt;&gt;""),AF165,IF(AND(地價差額試算!K180&lt;&gt;"",$AJ166&lt;&gt;""),地價差額試算!K180,""))</f>
        <v/>
      </c>
      <c r="AG166" s="344" t="str">
        <f>IF(AND(地價差額試算!L180="",$AJ166&lt;&gt;""),AG165,IF(AND(地價差額試算!L180&lt;&gt;"",$AJ166&lt;&gt;""),地價差額試算!L180,""))</f>
        <v/>
      </c>
      <c r="AH166" s="344" t="str">
        <f>IF(AND(地價差額試算!M180="",$AJ166&lt;&gt;""),AH165,IF(AND(地價差額試算!M180&lt;&gt;"",$AJ166&lt;&gt;""),地價差額試算!M180,""))</f>
        <v/>
      </c>
      <c r="AI166" s="344" t="str">
        <f>IF(地價差額試算!N180&lt;&gt;"",地價差額試算!N180,"")</f>
        <v/>
      </c>
      <c r="AJ166" s="344" t="str">
        <f>IF(地價差額試算!O180&lt;&gt;"",地價差額試算!O180,"")</f>
        <v/>
      </c>
      <c r="AK166" s="344" t="str">
        <f>IF(地價差額試算!P180&lt;&gt;"",地價差額試算!P180,"")</f>
        <v/>
      </c>
      <c r="AL166" s="344" t="str">
        <f>IF(地價差額試算!Q180&lt;&gt;"",地價差額試算!Q180,"")</f>
        <v/>
      </c>
      <c r="AM166" s="344" t="str">
        <f t="shared" si="282"/>
        <v/>
      </c>
      <c r="AN166" s="344" t="str">
        <f t="shared" si="347"/>
        <v/>
      </c>
      <c r="AO166" s="344" t="str">
        <f t="shared" si="348"/>
        <v/>
      </c>
      <c r="AP166" s="17"/>
      <c r="AQ166" s="344" t="str">
        <f t="array" ref="AQ166">IFERROR(INDEX($AF$1:$AF$200,SMALL(IF($AF$2:$AF$201&lt;&gt;"",ROW($AF$2:$AF$201),9999),ROW(AQ165)),COLUMN(A:A)),"")</f>
        <v/>
      </c>
      <c r="AR166" s="344" t="str">
        <f t="array" ref="AR166">IFERROR(INDEX($AJ$1:$AJ$200,SMALL(IF($AJ$2:$AJ$201&lt;&gt;"",ROW($AJ$2:$AJ$201),9999),ROW(AQ165)),COLUMN(A:A)),"")</f>
        <v/>
      </c>
      <c r="AS166" s="344" t="str">
        <f t="array" ref="AS166">IFERROR(INDEX($AK$1:$AK$200,SMALL(IF($AK$2:$AK$201&lt;&gt;"",ROW($AK$2:$AK$201),9999),ROW(AS165)),COLUMN(A:A)),"")</f>
        <v/>
      </c>
      <c r="AT166" s="344" t="str">
        <f t="array" ref="AT166">IFERROR(INDEX($AL$1:$AL$200,SMALL(IF($AL$2:$AL$201&lt;&gt;"",ROW($AL$2:$AL$201),9999),ROW(AT165)),COLUMN(A:A)),"")</f>
        <v/>
      </c>
      <c r="AU166" s="17"/>
      <c r="AV166" s="344" t="str">
        <f t="array" ref="AV166:AW166">IFERROR((INDEX(AQ$1:AT$201,SMALL(IF(MATCH($AQ$2:$AQ$201&amp;$AT$2:$AT$201,$AQ$2:$AQ$201&amp;$AT$2:$AT$201, )=ROW($AQ$1:$AT$200),ROW($AQ$2:$AT$201),4^8),ROW(AV165)),{1,4})&amp;""),"")</f>
        <v/>
      </c>
      <c r="AW166" s="344" t="str">
        <v/>
      </c>
      <c r="AX166" s="17"/>
      <c r="AY166" s="17" t="str">
        <f t="array" ref="AY166">T(INDEX(AV:AV,MIN(IF(COUNTIF(AY$1:AY165,$AV$2:$AV$201),4^8,ROW($AV$2:$AV$201)))))</f>
        <v/>
      </c>
      <c r="AZ166" s="17" t="str">
        <f t="shared" ref="AZ166:BI166" ca="1" si="357">IFERROR(OFFSET($AW$1,SUMPRODUCT(SMALL(($AV$2:$AV$201=AZ$1)*ROW($AV$2:$AV$201),ROW(161:161)+COUNTA($AV$2:$AV$201)-SUM(1*($AV$2:$AV$201=AZ$1))))-1,),"")</f>
        <v/>
      </c>
      <c r="BA166" s="17" t="str">
        <f t="shared" ca="1" si="357"/>
        <v/>
      </c>
      <c r="BB166" s="17" t="str">
        <f t="shared" ca="1" si="357"/>
        <v/>
      </c>
      <c r="BC166" s="17" t="str">
        <f t="shared" ca="1" si="357"/>
        <v/>
      </c>
      <c r="BD166" s="17" t="str">
        <f t="shared" ca="1" si="357"/>
        <v/>
      </c>
      <c r="BE166" s="17" t="str">
        <f t="shared" ca="1" si="357"/>
        <v/>
      </c>
      <c r="BF166" s="17" t="str">
        <f t="shared" ca="1" si="357"/>
        <v/>
      </c>
      <c r="BG166" s="17" t="str">
        <f t="shared" ca="1" si="357"/>
        <v/>
      </c>
      <c r="BH166" s="17" t="str">
        <f t="shared" ca="1" si="357"/>
        <v/>
      </c>
      <c r="BI166" s="17" t="str">
        <f t="shared" ca="1" si="357"/>
        <v/>
      </c>
      <c r="BJ166" s="17"/>
      <c r="BK166" s="18" t="str">
        <f t="array" ref="BK166">IFERROR(INDEX($E$1:$E$200,SMALL(IF($E$2:$E$201&lt;&gt;"",ROW($E$2:$E$201),9999),ROW($A165)),COLUMN(A:A)),"")</f>
        <v/>
      </c>
      <c r="BL166" s="18" t="str">
        <f t="array" ref="BL166">IFERROR(INDEX($AJ$1:$AJ$200,SMALL(IF($AJ$2:$AJ$201&lt;&gt;"",ROW($AJ$2:$AJ$201),9999),ROW(A165)),COLUMN(A:A)),"")</f>
        <v/>
      </c>
      <c r="BM166" s="18" t="str">
        <f t="array" ref="BM166">T(INDEX($BK:$BK,MIN(IF(COUNTIF(BM$1:BM165,$BK$2:$BK$201),4^8,ROW($BK$2:$BK$201)))))</f>
        <v/>
      </c>
      <c r="BN166" s="18" t="str">
        <f t="array" ref="BN166">T(INDEX($BL:$BL,MIN(IF(COUNTIF(BN$1:BN165,$BL$2:$BL$201),4^8,ROW($BL$2:$BL$201)))))</f>
        <v/>
      </c>
      <c r="BO166" s="18" t="str">
        <f t="array" aca="1" ref="BO166" ca="1">IF(ROW(BO165)&gt;(COUNTA($BM$2:$BN$201)-COUNTIF($BM$2:$BN$201,"")),"",INDIRECT(TEXT(RIGHT(SMALL(IF($BM$2:$BN$501&lt;&gt;"",COLUMN($BM$2:$BN$501)*10001+ROW($BM$2:$BN$501)*100,999999),ROW(BO165)),4),"!R00!C00"),))</f>
        <v/>
      </c>
      <c r="BP166" s="18" t="str">
        <f t="array" aca="1" ref="BP166" ca="1">T(INDEX($BO:$BO,MIN(IF(COUNTIF(BP$1:BP165,$BO$2:$BO$201),4^8,ROW($BO$2:$BO$201)))))</f>
        <v/>
      </c>
    </row>
    <row r="167" spans="1:68">
      <c r="A167" s="344" t="str">
        <f>IF(AND(地價差額試算!A181="",$E167&lt;&gt;""),A166,IF(AND(地價差額試算!A181&lt;&gt;"",$E167&lt;&gt;""),地價差額試算!A181,""))</f>
        <v/>
      </c>
      <c r="B167" s="344" t="str">
        <f>IF(AND(地價差額試算!B181="",$E167&lt;&gt;""),B166,IF(AND(地價差額試算!B181&lt;&gt;"",$E167&lt;&gt;""),地價差額試算!B181,""))</f>
        <v/>
      </c>
      <c r="C167" s="344" t="str">
        <f>IF(AND(地價差額試算!C181="",$E167&lt;&gt;""),C166,IF(AND(地價差額試算!C181&lt;&gt;"",$E167&lt;&gt;""),地價差額試算!C181,""))</f>
        <v/>
      </c>
      <c r="D167" s="344" t="str">
        <f>IF(地價差額試算!D181&lt;&gt;"",地價差額試算!D181,"")</f>
        <v/>
      </c>
      <c r="E167" s="344" t="str">
        <f>IF(地價差額試算!E181&lt;&gt;"",地價差額試算!E181,"")</f>
        <v/>
      </c>
      <c r="F167" s="344" t="str">
        <f>IF(地價差額試算!F181&lt;&gt;"",地價差額試算!F181,"")</f>
        <v/>
      </c>
      <c r="G167" s="344" t="str">
        <f>IF(地價差額試算!G181&lt;&gt;"",地價差額試算!G181,"")</f>
        <v/>
      </c>
      <c r="H167" s="344" t="str">
        <f t="shared" si="280"/>
        <v/>
      </c>
      <c r="I167" s="344" t="str">
        <f t="shared" si="344"/>
        <v/>
      </c>
      <c r="J167" s="344" t="str">
        <f t="shared" si="345"/>
        <v/>
      </c>
      <c r="K167" s="17"/>
      <c r="L167" s="344" t="str">
        <f t="array" ref="L167">IFERROR(INDEX($A$1:$A$200,SMALL(IF($A$2:$A$201&lt;&gt;"",ROW($A$2:$A$201),9999),ROW(L166)),COLUMN(A:A)),"")</f>
        <v/>
      </c>
      <c r="M167" s="344" t="str">
        <f t="array" ref="M167">IFERROR(INDEX($E$1:$E$200,SMALL(IF($E$2:$E$201&lt;&gt;"",ROW($E$2:$E$201),9999),ROW(M166)),COLUMN(A:A)),"")</f>
        <v/>
      </c>
      <c r="N167" s="344" t="str">
        <f t="array" ref="N167">IFERROR(INDEX($F$1:$F$200,SMALL(IF($F$2:$F$201&lt;&gt;"",ROW($F$2:$F$201),9999),ROW(N166)),COLUMN(A:A)),"")</f>
        <v/>
      </c>
      <c r="O167" s="344" t="str">
        <f t="array" ref="O167">IFERROR(INDEX($G$1:$G$200,SMALL(IF($G$2:$G$201&lt;&gt;"",ROW($G$2:$G$201),9999),ROW(O166)),COLUMN(A:A)),"")</f>
        <v/>
      </c>
      <c r="P167" s="17"/>
      <c r="Q167" s="344" t="str">
        <f t="array" ref="Q167:R167">IFERROR((INDEX(L$1:O$201,SMALL(IF(MATCH($L$2:$L$201&amp;$O$2:$O$201,$L$2:$L$201&amp;$O$2:$O$201, )=ROW($L$1:$O$200),ROW($L$2:$O$201),4^8),ROW(A166)),{1,4})&amp;""),"")</f>
        <v/>
      </c>
      <c r="R167" s="344" t="str">
        <v/>
      </c>
      <c r="S167" s="17"/>
      <c r="T167" s="17" t="str">
        <f t="array" ref="T167">T(INDEX(Q:Q,MIN(IF(COUNTIF(T$1:T166,$Q$2:$Q$201),4^8,ROW($Q$2:$Q$201)))))</f>
        <v/>
      </c>
      <c r="U167" s="17" t="str">
        <f t="shared" ref="U167:AD167" ca="1" si="358">IFERROR(OFFSET($R$1,SUMPRODUCT(SMALL(($Q$2:$Q$201=U$1)*ROW($Q$2:$Q$201),ROW(162:162)+COUNTA($Q$2:$Q$201)-SUM(1*($Q$2:$Q$201=U$1))))-1,),"")</f>
        <v/>
      </c>
      <c r="V167" s="17" t="str">
        <f t="shared" ca="1" si="358"/>
        <v/>
      </c>
      <c r="W167" s="17" t="str">
        <f t="shared" ca="1" si="358"/>
        <v/>
      </c>
      <c r="X167" s="17" t="str">
        <f t="shared" ca="1" si="358"/>
        <v/>
      </c>
      <c r="Y167" s="17" t="str">
        <f t="shared" ca="1" si="358"/>
        <v/>
      </c>
      <c r="Z167" s="17" t="str">
        <f t="shared" ca="1" si="358"/>
        <v/>
      </c>
      <c r="AA167" s="17" t="str">
        <f t="shared" ca="1" si="358"/>
        <v/>
      </c>
      <c r="AB167" s="17" t="str">
        <f t="shared" ca="1" si="358"/>
        <v/>
      </c>
      <c r="AC167" s="17" t="str">
        <f t="shared" ca="1" si="358"/>
        <v/>
      </c>
      <c r="AD167" s="17" t="str">
        <f t="shared" ca="1" si="358"/>
        <v/>
      </c>
      <c r="AE167" s="17"/>
      <c r="AF167" s="344" t="str">
        <f>IF(AND(地價差額試算!K181="",$AJ167&lt;&gt;""),AF166,IF(AND(地價差額試算!K181&lt;&gt;"",$AJ167&lt;&gt;""),地價差額試算!K181,""))</f>
        <v/>
      </c>
      <c r="AG167" s="344" t="str">
        <f>IF(AND(地價差額試算!L181="",$AJ167&lt;&gt;""),AG166,IF(AND(地價差額試算!L181&lt;&gt;"",$AJ167&lt;&gt;""),地價差額試算!L181,""))</f>
        <v/>
      </c>
      <c r="AH167" s="344" t="str">
        <f>IF(AND(地價差額試算!M181="",$AJ167&lt;&gt;""),AH166,IF(AND(地價差額試算!M181&lt;&gt;"",$AJ167&lt;&gt;""),地價差額試算!M181,""))</f>
        <v/>
      </c>
      <c r="AI167" s="344" t="str">
        <f>IF(地價差額試算!N181&lt;&gt;"",地價差額試算!N181,"")</f>
        <v/>
      </c>
      <c r="AJ167" s="344" t="str">
        <f>IF(地價差額試算!O181&lt;&gt;"",地價差額試算!O181,"")</f>
        <v/>
      </c>
      <c r="AK167" s="344" t="str">
        <f>IF(地價差額試算!P181&lt;&gt;"",地價差額試算!P181,"")</f>
        <v/>
      </c>
      <c r="AL167" s="344" t="str">
        <f>IF(地價差額試算!Q181&lt;&gt;"",地價差額試算!Q181,"")</f>
        <v/>
      </c>
      <c r="AM167" s="344" t="str">
        <f t="shared" si="282"/>
        <v/>
      </c>
      <c r="AN167" s="344" t="str">
        <f t="shared" si="347"/>
        <v/>
      </c>
      <c r="AO167" s="344" t="str">
        <f t="shared" si="348"/>
        <v/>
      </c>
      <c r="AP167" s="17"/>
      <c r="AQ167" s="344" t="str">
        <f t="array" ref="AQ167">IFERROR(INDEX($AF$1:$AF$200,SMALL(IF($AF$2:$AF$201&lt;&gt;"",ROW($AF$2:$AF$201),9999),ROW(AQ166)),COLUMN(A:A)),"")</f>
        <v/>
      </c>
      <c r="AR167" s="344" t="str">
        <f t="array" ref="AR167">IFERROR(INDEX($AJ$1:$AJ$200,SMALL(IF($AJ$2:$AJ$201&lt;&gt;"",ROW($AJ$2:$AJ$201),9999),ROW(AQ166)),COLUMN(A:A)),"")</f>
        <v/>
      </c>
      <c r="AS167" s="344" t="str">
        <f t="array" ref="AS167">IFERROR(INDEX($AK$1:$AK$200,SMALL(IF($AK$2:$AK$201&lt;&gt;"",ROW($AK$2:$AK$201),9999),ROW(AS166)),COLUMN(A:A)),"")</f>
        <v/>
      </c>
      <c r="AT167" s="344" t="str">
        <f t="array" ref="AT167">IFERROR(INDEX($AL$1:$AL$200,SMALL(IF($AL$2:$AL$201&lt;&gt;"",ROW($AL$2:$AL$201),9999),ROW(AT166)),COLUMN(A:A)),"")</f>
        <v/>
      </c>
      <c r="AU167" s="17"/>
      <c r="AV167" s="344" t="str">
        <f t="array" ref="AV167:AW167">IFERROR((INDEX(AQ$1:AT$201,SMALL(IF(MATCH($AQ$2:$AQ$201&amp;$AT$2:$AT$201,$AQ$2:$AQ$201&amp;$AT$2:$AT$201, )=ROW($AQ$1:$AT$200),ROW($AQ$2:$AT$201),4^8),ROW(AV166)),{1,4})&amp;""),"")</f>
        <v/>
      </c>
      <c r="AW167" s="344" t="str">
        <v/>
      </c>
      <c r="AX167" s="17"/>
      <c r="AY167" s="17" t="str">
        <f t="array" ref="AY167">T(INDEX(AV:AV,MIN(IF(COUNTIF(AY$1:AY166,$AV$2:$AV$201),4^8,ROW($AV$2:$AV$201)))))</f>
        <v/>
      </c>
      <c r="AZ167" s="17" t="str">
        <f t="shared" ref="AZ167:BI167" ca="1" si="359">IFERROR(OFFSET($AW$1,SUMPRODUCT(SMALL(($AV$2:$AV$201=AZ$1)*ROW($AV$2:$AV$201),ROW(162:162)+COUNTA($AV$2:$AV$201)-SUM(1*($AV$2:$AV$201=AZ$1))))-1,),"")</f>
        <v/>
      </c>
      <c r="BA167" s="17" t="str">
        <f t="shared" ca="1" si="359"/>
        <v/>
      </c>
      <c r="BB167" s="17" t="str">
        <f t="shared" ca="1" si="359"/>
        <v/>
      </c>
      <c r="BC167" s="17" t="str">
        <f t="shared" ca="1" si="359"/>
        <v/>
      </c>
      <c r="BD167" s="17" t="str">
        <f t="shared" ca="1" si="359"/>
        <v/>
      </c>
      <c r="BE167" s="17" t="str">
        <f t="shared" ca="1" si="359"/>
        <v/>
      </c>
      <c r="BF167" s="17" t="str">
        <f t="shared" ca="1" si="359"/>
        <v/>
      </c>
      <c r="BG167" s="17" t="str">
        <f t="shared" ca="1" si="359"/>
        <v/>
      </c>
      <c r="BH167" s="17" t="str">
        <f t="shared" ca="1" si="359"/>
        <v/>
      </c>
      <c r="BI167" s="17" t="str">
        <f t="shared" ca="1" si="359"/>
        <v/>
      </c>
      <c r="BJ167" s="17"/>
      <c r="BK167" s="18" t="str">
        <f t="array" ref="BK167">IFERROR(INDEX($E$1:$E$200,SMALL(IF($E$2:$E$201&lt;&gt;"",ROW($E$2:$E$201),9999),ROW($A166)),COLUMN(A:A)),"")</f>
        <v/>
      </c>
      <c r="BL167" s="18" t="str">
        <f t="array" ref="BL167">IFERROR(INDEX($AJ$1:$AJ$200,SMALL(IF($AJ$2:$AJ$201&lt;&gt;"",ROW($AJ$2:$AJ$201),9999),ROW(A166)),COLUMN(A:A)),"")</f>
        <v/>
      </c>
      <c r="BM167" s="18" t="str">
        <f t="array" ref="BM167">T(INDEX($BK:$BK,MIN(IF(COUNTIF(BM$1:BM166,$BK$2:$BK$201),4^8,ROW($BK$2:$BK$201)))))</f>
        <v/>
      </c>
      <c r="BN167" s="18" t="str">
        <f t="array" ref="BN167">T(INDEX($BL:$BL,MIN(IF(COUNTIF(BN$1:BN166,$BL$2:$BL$201),4^8,ROW($BL$2:$BL$201)))))</f>
        <v/>
      </c>
      <c r="BO167" s="18" t="str">
        <f t="array" aca="1" ref="BO167" ca="1">IF(ROW(BO166)&gt;(COUNTA($BM$2:$BN$201)-COUNTIF($BM$2:$BN$201,"")),"",INDIRECT(TEXT(RIGHT(SMALL(IF($BM$2:$BN$501&lt;&gt;"",COLUMN($BM$2:$BN$501)*10001+ROW($BM$2:$BN$501)*100,999999),ROW(BO166)),4),"!R00!C00"),))</f>
        <v/>
      </c>
      <c r="BP167" s="18" t="str">
        <f t="array" aca="1" ref="BP167" ca="1">T(INDEX($BO:$BO,MIN(IF(COUNTIF(BP$1:BP166,$BO$2:$BO$201),4^8,ROW($BO$2:$BO$201)))))</f>
        <v/>
      </c>
    </row>
    <row r="168" spans="1:68">
      <c r="A168" s="344" t="str">
        <f>IF(AND(地價差額試算!A182="",$E168&lt;&gt;""),A167,IF(AND(地價差額試算!A182&lt;&gt;"",$E168&lt;&gt;""),地價差額試算!A182,""))</f>
        <v/>
      </c>
      <c r="B168" s="344" t="str">
        <f>IF(AND(地價差額試算!B182="",$E168&lt;&gt;""),B167,IF(AND(地價差額試算!B182&lt;&gt;"",$E168&lt;&gt;""),地價差額試算!B182,""))</f>
        <v/>
      </c>
      <c r="C168" s="344" t="str">
        <f>IF(AND(地價差額試算!C182="",$E168&lt;&gt;""),C167,IF(AND(地價差額試算!C182&lt;&gt;"",$E168&lt;&gt;""),地價差額試算!C182,""))</f>
        <v/>
      </c>
      <c r="D168" s="344" t="str">
        <f>IF(地價差額試算!D182&lt;&gt;"",地價差額試算!D182,"")</f>
        <v/>
      </c>
      <c r="E168" s="344" t="str">
        <f>IF(地價差額試算!E182&lt;&gt;"",地價差額試算!E182,"")</f>
        <v/>
      </c>
      <c r="F168" s="344" t="str">
        <f>IF(地價差額試算!F182&lt;&gt;"",地價差額試算!F182,"")</f>
        <v/>
      </c>
      <c r="G168" s="344" t="str">
        <f>IF(地價差額試算!G182&lt;&gt;"",地價差額試算!G182,"")</f>
        <v/>
      </c>
      <c r="H168" s="344" t="str">
        <f t="shared" si="280"/>
        <v/>
      </c>
      <c r="I168" s="344" t="str">
        <f t="shared" si="344"/>
        <v/>
      </c>
      <c r="J168" s="344" t="str">
        <f t="shared" si="345"/>
        <v/>
      </c>
      <c r="K168" s="17"/>
      <c r="L168" s="344" t="str">
        <f t="array" ref="L168">IFERROR(INDEX($A$1:$A$200,SMALL(IF($A$2:$A$201&lt;&gt;"",ROW($A$2:$A$201),9999),ROW(L167)),COLUMN(A:A)),"")</f>
        <v/>
      </c>
      <c r="M168" s="344" t="str">
        <f t="array" ref="M168">IFERROR(INDEX($E$1:$E$200,SMALL(IF($E$2:$E$201&lt;&gt;"",ROW($E$2:$E$201),9999),ROW(M167)),COLUMN(A:A)),"")</f>
        <v/>
      </c>
      <c r="N168" s="344" t="str">
        <f t="array" ref="N168">IFERROR(INDEX($F$1:$F$200,SMALL(IF($F$2:$F$201&lt;&gt;"",ROW($F$2:$F$201),9999),ROW(N167)),COLUMN(A:A)),"")</f>
        <v/>
      </c>
      <c r="O168" s="344" t="str">
        <f t="array" ref="O168">IFERROR(INDEX($G$1:$G$200,SMALL(IF($G$2:$G$201&lt;&gt;"",ROW($G$2:$G$201),9999),ROW(O167)),COLUMN(A:A)),"")</f>
        <v/>
      </c>
      <c r="P168" s="17"/>
      <c r="Q168" s="344" t="str">
        <f t="array" ref="Q168:R168">IFERROR((INDEX(L$1:O$201,SMALL(IF(MATCH($L$2:$L$201&amp;$O$2:$O$201,$L$2:$L$201&amp;$O$2:$O$201, )=ROW($L$1:$O$200),ROW($L$2:$O$201),4^8),ROW(A167)),{1,4})&amp;""),"")</f>
        <v/>
      </c>
      <c r="R168" s="344" t="str">
        <v/>
      </c>
      <c r="S168" s="17"/>
      <c r="T168" s="17" t="str">
        <f t="array" ref="T168">T(INDEX(Q:Q,MIN(IF(COUNTIF(T$1:T167,$Q$2:$Q$201),4^8,ROW($Q$2:$Q$201)))))</f>
        <v/>
      </c>
      <c r="U168" s="17" t="str">
        <f t="shared" ref="U168:AD168" ca="1" si="360">IFERROR(OFFSET($R$1,SUMPRODUCT(SMALL(($Q$2:$Q$201=U$1)*ROW($Q$2:$Q$201),ROW(163:163)+COUNTA($Q$2:$Q$201)-SUM(1*($Q$2:$Q$201=U$1))))-1,),"")</f>
        <v/>
      </c>
      <c r="V168" s="17" t="str">
        <f t="shared" ca="1" si="360"/>
        <v/>
      </c>
      <c r="W168" s="17" t="str">
        <f t="shared" ca="1" si="360"/>
        <v/>
      </c>
      <c r="X168" s="17" t="str">
        <f t="shared" ca="1" si="360"/>
        <v/>
      </c>
      <c r="Y168" s="17" t="str">
        <f t="shared" ca="1" si="360"/>
        <v/>
      </c>
      <c r="Z168" s="17" t="str">
        <f t="shared" ca="1" si="360"/>
        <v/>
      </c>
      <c r="AA168" s="17" t="str">
        <f t="shared" ca="1" si="360"/>
        <v/>
      </c>
      <c r="AB168" s="17" t="str">
        <f t="shared" ca="1" si="360"/>
        <v/>
      </c>
      <c r="AC168" s="17" t="str">
        <f t="shared" ca="1" si="360"/>
        <v/>
      </c>
      <c r="AD168" s="17" t="str">
        <f t="shared" ca="1" si="360"/>
        <v/>
      </c>
      <c r="AE168" s="17"/>
      <c r="AF168" s="344" t="str">
        <f>IF(AND(地價差額試算!K182="",$AJ168&lt;&gt;""),AF167,IF(AND(地價差額試算!K182&lt;&gt;"",$AJ168&lt;&gt;""),地價差額試算!K182,""))</f>
        <v/>
      </c>
      <c r="AG168" s="344" t="str">
        <f>IF(AND(地價差額試算!L182="",$AJ168&lt;&gt;""),AG167,IF(AND(地價差額試算!L182&lt;&gt;"",$AJ168&lt;&gt;""),地價差額試算!L182,""))</f>
        <v/>
      </c>
      <c r="AH168" s="344" t="str">
        <f>IF(AND(地價差額試算!M182="",$AJ168&lt;&gt;""),AH167,IF(AND(地價差額試算!M182&lt;&gt;"",$AJ168&lt;&gt;""),地價差額試算!M182,""))</f>
        <v/>
      </c>
      <c r="AI168" s="344" t="str">
        <f>IF(地價差額試算!N182&lt;&gt;"",地價差額試算!N182,"")</f>
        <v/>
      </c>
      <c r="AJ168" s="344" t="str">
        <f>IF(地價差額試算!O182&lt;&gt;"",地價差額試算!O182,"")</f>
        <v/>
      </c>
      <c r="AK168" s="344" t="str">
        <f>IF(地價差額試算!P182&lt;&gt;"",地價差額試算!P182,"")</f>
        <v/>
      </c>
      <c r="AL168" s="344" t="str">
        <f>IF(地價差額試算!Q182&lt;&gt;"",地價差額試算!Q182,"")</f>
        <v/>
      </c>
      <c r="AM168" s="344" t="str">
        <f t="shared" si="282"/>
        <v/>
      </c>
      <c r="AN168" s="344" t="str">
        <f t="shared" si="347"/>
        <v/>
      </c>
      <c r="AO168" s="344" t="str">
        <f t="shared" si="348"/>
        <v/>
      </c>
      <c r="AP168" s="17"/>
      <c r="AQ168" s="344" t="str">
        <f t="array" ref="AQ168">IFERROR(INDEX($AF$1:$AF$200,SMALL(IF($AF$2:$AF$201&lt;&gt;"",ROW($AF$2:$AF$201),9999),ROW(AQ167)),COLUMN(A:A)),"")</f>
        <v/>
      </c>
      <c r="AR168" s="344" t="str">
        <f t="array" ref="AR168">IFERROR(INDEX($AJ$1:$AJ$200,SMALL(IF($AJ$2:$AJ$201&lt;&gt;"",ROW($AJ$2:$AJ$201),9999),ROW(AQ167)),COLUMN(A:A)),"")</f>
        <v/>
      </c>
      <c r="AS168" s="344" t="str">
        <f t="array" ref="AS168">IFERROR(INDEX($AK$1:$AK$200,SMALL(IF($AK$2:$AK$201&lt;&gt;"",ROW($AK$2:$AK$201),9999),ROW(AS167)),COLUMN(A:A)),"")</f>
        <v/>
      </c>
      <c r="AT168" s="344" t="str">
        <f t="array" ref="AT168">IFERROR(INDEX($AL$1:$AL$200,SMALL(IF($AL$2:$AL$201&lt;&gt;"",ROW($AL$2:$AL$201),9999),ROW(AT167)),COLUMN(A:A)),"")</f>
        <v/>
      </c>
      <c r="AU168" s="17"/>
      <c r="AV168" s="344" t="str">
        <f t="array" ref="AV168:AW168">IFERROR((INDEX(AQ$1:AT$201,SMALL(IF(MATCH($AQ$2:$AQ$201&amp;$AT$2:$AT$201,$AQ$2:$AQ$201&amp;$AT$2:$AT$201, )=ROW($AQ$1:$AT$200),ROW($AQ$2:$AT$201),4^8),ROW(AV167)),{1,4})&amp;""),"")</f>
        <v/>
      </c>
      <c r="AW168" s="344" t="str">
        <v/>
      </c>
      <c r="AX168" s="17"/>
      <c r="AY168" s="17" t="str">
        <f t="array" ref="AY168">T(INDEX(AV:AV,MIN(IF(COUNTIF(AY$1:AY167,$AV$2:$AV$201),4^8,ROW($AV$2:$AV$201)))))</f>
        <v/>
      </c>
      <c r="AZ168" s="17" t="str">
        <f t="shared" ref="AZ168:BI168" ca="1" si="361">IFERROR(OFFSET($AW$1,SUMPRODUCT(SMALL(($AV$2:$AV$201=AZ$1)*ROW($AV$2:$AV$201),ROW(163:163)+COUNTA($AV$2:$AV$201)-SUM(1*($AV$2:$AV$201=AZ$1))))-1,),"")</f>
        <v/>
      </c>
      <c r="BA168" s="17" t="str">
        <f t="shared" ca="1" si="361"/>
        <v/>
      </c>
      <c r="BB168" s="17" t="str">
        <f t="shared" ca="1" si="361"/>
        <v/>
      </c>
      <c r="BC168" s="17" t="str">
        <f t="shared" ca="1" si="361"/>
        <v/>
      </c>
      <c r="BD168" s="17" t="str">
        <f t="shared" ca="1" si="361"/>
        <v/>
      </c>
      <c r="BE168" s="17" t="str">
        <f t="shared" ca="1" si="361"/>
        <v/>
      </c>
      <c r="BF168" s="17" t="str">
        <f t="shared" ca="1" si="361"/>
        <v/>
      </c>
      <c r="BG168" s="17" t="str">
        <f t="shared" ca="1" si="361"/>
        <v/>
      </c>
      <c r="BH168" s="17" t="str">
        <f t="shared" ca="1" si="361"/>
        <v/>
      </c>
      <c r="BI168" s="17" t="str">
        <f t="shared" ca="1" si="361"/>
        <v/>
      </c>
      <c r="BJ168" s="17"/>
      <c r="BK168" s="18" t="str">
        <f t="array" ref="BK168">IFERROR(INDEX($E$1:$E$200,SMALL(IF($E$2:$E$201&lt;&gt;"",ROW($E$2:$E$201),9999),ROW($A167)),COLUMN(A:A)),"")</f>
        <v/>
      </c>
      <c r="BL168" s="18" t="str">
        <f t="array" ref="BL168">IFERROR(INDEX($AJ$1:$AJ$200,SMALL(IF($AJ$2:$AJ$201&lt;&gt;"",ROW($AJ$2:$AJ$201),9999),ROW(A167)),COLUMN(A:A)),"")</f>
        <v/>
      </c>
      <c r="BM168" s="18" t="str">
        <f t="array" ref="BM168">T(INDEX($BK:$BK,MIN(IF(COUNTIF(BM$1:BM167,$BK$2:$BK$201),4^8,ROW($BK$2:$BK$201)))))</f>
        <v/>
      </c>
      <c r="BN168" s="18" t="str">
        <f t="array" ref="BN168">T(INDEX($BL:$BL,MIN(IF(COUNTIF(BN$1:BN167,$BL$2:$BL$201),4^8,ROW($BL$2:$BL$201)))))</f>
        <v/>
      </c>
      <c r="BO168" s="18" t="str">
        <f t="array" aca="1" ref="BO168" ca="1">IF(ROW(BO167)&gt;(COUNTA($BM$2:$BN$201)-COUNTIF($BM$2:$BN$201,"")),"",INDIRECT(TEXT(RIGHT(SMALL(IF($BM$2:$BN$501&lt;&gt;"",COLUMN($BM$2:$BN$501)*10001+ROW($BM$2:$BN$501)*100,999999),ROW(BO167)),4),"!R00!C00"),))</f>
        <v/>
      </c>
      <c r="BP168" s="18" t="str">
        <f t="array" aca="1" ref="BP168" ca="1">T(INDEX($BO:$BO,MIN(IF(COUNTIF(BP$1:BP167,$BO$2:$BO$201),4^8,ROW($BO$2:$BO$201)))))</f>
        <v/>
      </c>
    </row>
    <row r="169" spans="1:68">
      <c r="A169" s="344" t="str">
        <f>IF(AND(地價差額試算!A183="",$E169&lt;&gt;""),A168,IF(AND(地價差額試算!A183&lt;&gt;"",$E169&lt;&gt;""),地價差額試算!A183,""))</f>
        <v/>
      </c>
      <c r="B169" s="344" t="str">
        <f>IF(AND(地價差額試算!B183="",$E169&lt;&gt;""),B168,IF(AND(地價差額試算!B183&lt;&gt;"",$E169&lt;&gt;""),地價差額試算!B183,""))</f>
        <v/>
      </c>
      <c r="C169" s="344" t="str">
        <f>IF(AND(地價差額試算!C183="",$E169&lt;&gt;""),C168,IF(AND(地價差額試算!C183&lt;&gt;"",$E169&lt;&gt;""),地價差額試算!C183,""))</f>
        <v/>
      </c>
      <c r="D169" s="344" t="str">
        <f>IF(地價差額試算!D183&lt;&gt;"",地價差額試算!D183,"")</f>
        <v/>
      </c>
      <c r="E169" s="344" t="str">
        <f>IF(地價差額試算!E183&lt;&gt;"",地價差額試算!E183,"")</f>
        <v/>
      </c>
      <c r="F169" s="344" t="str">
        <f>IF(地價差額試算!F183&lt;&gt;"",地價差額試算!F183,"")</f>
        <v/>
      </c>
      <c r="G169" s="344" t="str">
        <f>IF(地價差額試算!G183&lt;&gt;"",地價差額試算!G183,"")</f>
        <v/>
      </c>
      <c r="H169" s="344" t="str">
        <f t="shared" si="280"/>
        <v/>
      </c>
      <c r="I169" s="344" t="str">
        <f t="shared" si="344"/>
        <v/>
      </c>
      <c r="J169" s="344" t="str">
        <f t="shared" si="345"/>
        <v/>
      </c>
      <c r="K169" s="17"/>
      <c r="L169" s="344" t="str">
        <f t="array" ref="L169">IFERROR(INDEX($A$1:$A$200,SMALL(IF($A$2:$A$201&lt;&gt;"",ROW($A$2:$A$201),9999),ROW(L168)),COLUMN(A:A)),"")</f>
        <v/>
      </c>
      <c r="M169" s="344" t="str">
        <f t="array" ref="M169">IFERROR(INDEX($E$1:$E$200,SMALL(IF($E$2:$E$201&lt;&gt;"",ROW($E$2:$E$201),9999),ROW(M168)),COLUMN(A:A)),"")</f>
        <v/>
      </c>
      <c r="N169" s="344" t="str">
        <f t="array" ref="N169">IFERROR(INDEX($F$1:$F$200,SMALL(IF($F$2:$F$201&lt;&gt;"",ROW($F$2:$F$201),9999),ROW(N168)),COLUMN(A:A)),"")</f>
        <v/>
      </c>
      <c r="O169" s="344" t="str">
        <f t="array" ref="O169">IFERROR(INDEX($G$1:$G$200,SMALL(IF($G$2:$G$201&lt;&gt;"",ROW($G$2:$G$201),9999),ROW(O168)),COLUMN(A:A)),"")</f>
        <v/>
      </c>
      <c r="P169" s="17"/>
      <c r="Q169" s="344" t="str">
        <f t="array" ref="Q169:R169">IFERROR((INDEX(L$1:O$201,SMALL(IF(MATCH($L$2:$L$201&amp;$O$2:$O$201,$L$2:$L$201&amp;$O$2:$O$201, )=ROW($L$1:$O$200),ROW($L$2:$O$201),4^8),ROW(A168)),{1,4})&amp;""),"")</f>
        <v/>
      </c>
      <c r="R169" s="344" t="str">
        <v/>
      </c>
      <c r="S169" s="17"/>
      <c r="T169" s="17" t="str">
        <f t="array" ref="T169">T(INDEX(Q:Q,MIN(IF(COUNTIF(T$1:T168,$Q$2:$Q$201),4^8,ROW($Q$2:$Q$201)))))</f>
        <v/>
      </c>
      <c r="U169" s="17" t="str">
        <f t="shared" ref="U169:AD169" ca="1" si="362">IFERROR(OFFSET($R$1,SUMPRODUCT(SMALL(($Q$2:$Q$201=U$1)*ROW($Q$2:$Q$201),ROW(164:164)+COUNTA($Q$2:$Q$201)-SUM(1*($Q$2:$Q$201=U$1))))-1,),"")</f>
        <v/>
      </c>
      <c r="V169" s="17" t="str">
        <f t="shared" ca="1" si="362"/>
        <v/>
      </c>
      <c r="W169" s="17" t="str">
        <f t="shared" ca="1" si="362"/>
        <v/>
      </c>
      <c r="X169" s="17" t="str">
        <f t="shared" ca="1" si="362"/>
        <v/>
      </c>
      <c r="Y169" s="17" t="str">
        <f t="shared" ca="1" si="362"/>
        <v/>
      </c>
      <c r="Z169" s="17" t="str">
        <f t="shared" ca="1" si="362"/>
        <v/>
      </c>
      <c r="AA169" s="17" t="str">
        <f t="shared" ca="1" si="362"/>
        <v/>
      </c>
      <c r="AB169" s="17" t="str">
        <f t="shared" ca="1" si="362"/>
        <v/>
      </c>
      <c r="AC169" s="17" t="str">
        <f t="shared" ca="1" si="362"/>
        <v/>
      </c>
      <c r="AD169" s="17" t="str">
        <f t="shared" ca="1" si="362"/>
        <v/>
      </c>
      <c r="AE169" s="17"/>
      <c r="AF169" s="344" t="str">
        <f>IF(AND(地價差額試算!K183="",$AJ169&lt;&gt;""),AF168,IF(AND(地價差額試算!K183&lt;&gt;"",$AJ169&lt;&gt;""),地價差額試算!K183,""))</f>
        <v/>
      </c>
      <c r="AG169" s="344" t="str">
        <f>IF(AND(地價差額試算!L183="",$AJ169&lt;&gt;""),AG168,IF(AND(地價差額試算!L183&lt;&gt;"",$AJ169&lt;&gt;""),地價差額試算!L183,""))</f>
        <v/>
      </c>
      <c r="AH169" s="344" t="str">
        <f>IF(AND(地價差額試算!M183="",$AJ169&lt;&gt;""),AH168,IF(AND(地價差額試算!M183&lt;&gt;"",$AJ169&lt;&gt;""),地價差額試算!M183,""))</f>
        <v/>
      </c>
      <c r="AI169" s="344" t="str">
        <f>IF(地價差額試算!N183&lt;&gt;"",地價差額試算!N183,"")</f>
        <v/>
      </c>
      <c r="AJ169" s="344" t="str">
        <f>IF(地價差額試算!O183&lt;&gt;"",地價差額試算!O183,"")</f>
        <v/>
      </c>
      <c r="AK169" s="344" t="str">
        <f>IF(地價差額試算!P183&lt;&gt;"",地價差額試算!P183,"")</f>
        <v/>
      </c>
      <c r="AL169" s="344" t="str">
        <f>IF(地價差額試算!Q183&lt;&gt;"",地價差額試算!Q183,"")</f>
        <v/>
      </c>
      <c r="AM169" s="344" t="str">
        <f t="shared" si="282"/>
        <v/>
      </c>
      <c r="AN169" s="344" t="str">
        <f t="shared" si="347"/>
        <v/>
      </c>
      <c r="AO169" s="344" t="str">
        <f t="shared" si="348"/>
        <v/>
      </c>
      <c r="AP169" s="17"/>
      <c r="AQ169" s="344" t="str">
        <f t="array" ref="AQ169">IFERROR(INDEX($AF$1:$AF$200,SMALL(IF($AF$2:$AF$201&lt;&gt;"",ROW($AF$2:$AF$201),9999),ROW(AQ168)),COLUMN(A:A)),"")</f>
        <v/>
      </c>
      <c r="AR169" s="344" t="str">
        <f t="array" ref="AR169">IFERROR(INDEX($AJ$1:$AJ$200,SMALL(IF($AJ$2:$AJ$201&lt;&gt;"",ROW($AJ$2:$AJ$201),9999),ROW(AQ168)),COLUMN(A:A)),"")</f>
        <v/>
      </c>
      <c r="AS169" s="344" t="str">
        <f t="array" ref="AS169">IFERROR(INDEX($AK$1:$AK$200,SMALL(IF($AK$2:$AK$201&lt;&gt;"",ROW($AK$2:$AK$201),9999),ROW(AS168)),COLUMN(A:A)),"")</f>
        <v/>
      </c>
      <c r="AT169" s="344" t="str">
        <f t="array" ref="AT169">IFERROR(INDEX($AL$1:$AL$200,SMALL(IF($AL$2:$AL$201&lt;&gt;"",ROW($AL$2:$AL$201),9999),ROW(AT168)),COLUMN(A:A)),"")</f>
        <v/>
      </c>
      <c r="AU169" s="17"/>
      <c r="AV169" s="344" t="str">
        <f t="array" ref="AV169:AW169">IFERROR((INDEX(AQ$1:AT$201,SMALL(IF(MATCH($AQ$2:$AQ$201&amp;$AT$2:$AT$201,$AQ$2:$AQ$201&amp;$AT$2:$AT$201, )=ROW($AQ$1:$AT$200),ROW($AQ$2:$AT$201),4^8),ROW(AV168)),{1,4})&amp;""),"")</f>
        <v/>
      </c>
      <c r="AW169" s="344" t="str">
        <v/>
      </c>
      <c r="AX169" s="17"/>
      <c r="AY169" s="17" t="str">
        <f t="array" ref="AY169">T(INDEX(AV:AV,MIN(IF(COUNTIF(AY$1:AY168,$AV$2:$AV$201),4^8,ROW($AV$2:$AV$201)))))</f>
        <v/>
      </c>
      <c r="AZ169" s="17" t="str">
        <f t="shared" ref="AZ169:BI169" ca="1" si="363">IFERROR(OFFSET($AW$1,SUMPRODUCT(SMALL(($AV$2:$AV$201=AZ$1)*ROW($AV$2:$AV$201),ROW(164:164)+COUNTA($AV$2:$AV$201)-SUM(1*($AV$2:$AV$201=AZ$1))))-1,),"")</f>
        <v/>
      </c>
      <c r="BA169" s="17" t="str">
        <f t="shared" ca="1" si="363"/>
        <v/>
      </c>
      <c r="BB169" s="17" t="str">
        <f t="shared" ca="1" si="363"/>
        <v/>
      </c>
      <c r="BC169" s="17" t="str">
        <f t="shared" ca="1" si="363"/>
        <v/>
      </c>
      <c r="BD169" s="17" t="str">
        <f t="shared" ca="1" si="363"/>
        <v/>
      </c>
      <c r="BE169" s="17" t="str">
        <f t="shared" ca="1" si="363"/>
        <v/>
      </c>
      <c r="BF169" s="17" t="str">
        <f t="shared" ca="1" si="363"/>
        <v/>
      </c>
      <c r="BG169" s="17" t="str">
        <f t="shared" ca="1" si="363"/>
        <v/>
      </c>
      <c r="BH169" s="17" t="str">
        <f t="shared" ca="1" si="363"/>
        <v/>
      </c>
      <c r="BI169" s="17" t="str">
        <f t="shared" ca="1" si="363"/>
        <v/>
      </c>
      <c r="BJ169" s="17"/>
      <c r="BK169" s="18" t="str">
        <f t="array" ref="BK169">IFERROR(INDEX($E$1:$E$200,SMALL(IF($E$2:$E$201&lt;&gt;"",ROW($E$2:$E$201),9999),ROW($A168)),COLUMN(A:A)),"")</f>
        <v/>
      </c>
      <c r="BL169" s="18" t="str">
        <f t="array" ref="BL169">IFERROR(INDEX($AJ$1:$AJ$200,SMALL(IF($AJ$2:$AJ$201&lt;&gt;"",ROW($AJ$2:$AJ$201),9999),ROW(A168)),COLUMN(A:A)),"")</f>
        <v/>
      </c>
      <c r="BM169" s="18" t="str">
        <f t="array" ref="BM169">T(INDEX($BK:$BK,MIN(IF(COUNTIF(BM$1:BM168,$BK$2:$BK$201),4^8,ROW($BK$2:$BK$201)))))</f>
        <v/>
      </c>
      <c r="BN169" s="18" t="str">
        <f t="array" ref="BN169">T(INDEX($BL:$BL,MIN(IF(COUNTIF(BN$1:BN168,$BL$2:$BL$201),4^8,ROW($BL$2:$BL$201)))))</f>
        <v/>
      </c>
      <c r="BO169" s="18" t="str">
        <f t="array" aca="1" ref="BO169" ca="1">IF(ROW(BO168)&gt;(COUNTA($BM$2:$BN$201)-COUNTIF($BM$2:$BN$201,"")),"",INDIRECT(TEXT(RIGHT(SMALL(IF($BM$2:$BN$501&lt;&gt;"",COLUMN($BM$2:$BN$501)*10001+ROW($BM$2:$BN$501)*100,999999),ROW(BO168)),4),"!R00!C00"),))</f>
        <v/>
      </c>
      <c r="BP169" s="18" t="str">
        <f t="array" aca="1" ref="BP169" ca="1">T(INDEX($BO:$BO,MIN(IF(COUNTIF(BP$1:BP168,$BO$2:$BO$201),4^8,ROW($BO$2:$BO$201)))))</f>
        <v/>
      </c>
    </row>
    <row r="170" spans="1:68">
      <c r="A170" s="344" t="str">
        <f>IF(AND(地價差額試算!A184="",$E170&lt;&gt;""),A169,IF(AND(地價差額試算!A184&lt;&gt;"",$E170&lt;&gt;""),地價差額試算!A184,""))</f>
        <v/>
      </c>
      <c r="B170" s="344" t="str">
        <f>IF(AND(地價差額試算!B184="",$E170&lt;&gt;""),B169,IF(AND(地價差額試算!B184&lt;&gt;"",$E170&lt;&gt;""),地價差額試算!B184,""))</f>
        <v/>
      </c>
      <c r="C170" s="344" t="str">
        <f>IF(AND(地價差額試算!C184="",$E170&lt;&gt;""),C169,IF(AND(地價差額試算!C184&lt;&gt;"",$E170&lt;&gt;""),地價差額試算!C184,""))</f>
        <v/>
      </c>
      <c r="D170" s="344" t="str">
        <f>IF(地價差額試算!D184&lt;&gt;"",地價差額試算!D184,"")</f>
        <v/>
      </c>
      <c r="E170" s="344" t="str">
        <f>IF(地價差額試算!E184&lt;&gt;"",地價差額試算!E184,"")</f>
        <v/>
      </c>
      <c r="F170" s="344" t="str">
        <f>IF(地價差額試算!F184&lt;&gt;"",地價差額試算!F184,"")</f>
        <v/>
      </c>
      <c r="G170" s="344" t="str">
        <f>IF(地價差額試算!G184&lt;&gt;"",地價差額試算!G184,"")</f>
        <v/>
      </c>
      <c r="H170" s="344" t="str">
        <f t="shared" si="280"/>
        <v/>
      </c>
      <c r="I170" s="344" t="str">
        <f t="shared" si="344"/>
        <v/>
      </c>
      <c r="J170" s="344" t="str">
        <f t="shared" si="345"/>
        <v/>
      </c>
      <c r="K170" s="17"/>
      <c r="L170" s="344" t="str">
        <f t="array" ref="L170">IFERROR(INDEX($A$1:$A$200,SMALL(IF($A$2:$A$201&lt;&gt;"",ROW($A$2:$A$201),9999),ROW(L169)),COLUMN(A:A)),"")</f>
        <v/>
      </c>
      <c r="M170" s="344" t="str">
        <f t="array" ref="M170">IFERROR(INDEX($E$1:$E$200,SMALL(IF($E$2:$E$201&lt;&gt;"",ROW($E$2:$E$201),9999),ROW(M169)),COLUMN(A:A)),"")</f>
        <v/>
      </c>
      <c r="N170" s="344" t="str">
        <f t="array" ref="N170">IFERROR(INDEX($F$1:$F$200,SMALL(IF($F$2:$F$201&lt;&gt;"",ROW($F$2:$F$201),9999),ROW(N169)),COLUMN(A:A)),"")</f>
        <v/>
      </c>
      <c r="O170" s="344" t="str">
        <f t="array" ref="O170">IFERROR(INDEX($G$1:$G$200,SMALL(IF($G$2:$G$201&lt;&gt;"",ROW($G$2:$G$201),9999),ROW(O169)),COLUMN(A:A)),"")</f>
        <v/>
      </c>
      <c r="P170" s="17"/>
      <c r="Q170" s="344" t="str">
        <f t="array" ref="Q170:R170">IFERROR((INDEX(L$1:O$201,SMALL(IF(MATCH($L$2:$L$201&amp;$O$2:$O$201,$L$2:$L$201&amp;$O$2:$O$201, )=ROW($L$1:$O$200),ROW($L$2:$O$201),4^8),ROW(A169)),{1,4})&amp;""),"")</f>
        <v/>
      </c>
      <c r="R170" s="344" t="str">
        <v/>
      </c>
      <c r="S170" s="17"/>
      <c r="T170" s="17" t="str">
        <f t="array" ref="T170">T(INDEX(Q:Q,MIN(IF(COUNTIF(T$1:T169,$Q$2:$Q$201),4^8,ROW($Q$2:$Q$201)))))</f>
        <v/>
      </c>
      <c r="U170" s="17" t="str">
        <f t="shared" ref="U170:AD170" ca="1" si="364">IFERROR(OFFSET($R$1,SUMPRODUCT(SMALL(($Q$2:$Q$201=U$1)*ROW($Q$2:$Q$201),ROW(165:165)+COUNTA($Q$2:$Q$201)-SUM(1*($Q$2:$Q$201=U$1))))-1,),"")</f>
        <v/>
      </c>
      <c r="V170" s="17" t="str">
        <f t="shared" ca="1" si="364"/>
        <v/>
      </c>
      <c r="W170" s="17" t="str">
        <f t="shared" ca="1" si="364"/>
        <v/>
      </c>
      <c r="X170" s="17" t="str">
        <f t="shared" ca="1" si="364"/>
        <v/>
      </c>
      <c r="Y170" s="17" t="str">
        <f t="shared" ca="1" si="364"/>
        <v/>
      </c>
      <c r="Z170" s="17" t="str">
        <f t="shared" ca="1" si="364"/>
        <v/>
      </c>
      <c r="AA170" s="17" t="str">
        <f t="shared" ca="1" si="364"/>
        <v/>
      </c>
      <c r="AB170" s="17" t="str">
        <f t="shared" ca="1" si="364"/>
        <v/>
      </c>
      <c r="AC170" s="17" t="str">
        <f t="shared" ca="1" si="364"/>
        <v/>
      </c>
      <c r="AD170" s="17" t="str">
        <f t="shared" ca="1" si="364"/>
        <v/>
      </c>
      <c r="AE170" s="17"/>
      <c r="AF170" s="344" t="str">
        <f>IF(AND(地價差額試算!K184="",$AJ170&lt;&gt;""),AF169,IF(AND(地價差額試算!K184&lt;&gt;"",$AJ170&lt;&gt;""),地價差額試算!K184,""))</f>
        <v/>
      </c>
      <c r="AG170" s="344" t="str">
        <f>IF(AND(地價差額試算!L184="",$AJ170&lt;&gt;""),AG169,IF(AND(地價差額試算!L184&lt;&gt;"",$AJ170&lt;&gt;""),地價差額試算!L184,""))</f>
        <v/>
      </c>
      <c r="AH170" s="344" t="str">
        <f>IF(AND(地價差額試算!M184="",$AJ170&lt;&gt;""),AH169,IF(AND(地價差額試算!M184&lt;&gt;"",$AJ170&lt;&gt;""),地價差額試算!M184,""))</f>
        <v/>
      </c>
      <c r="AI170" s="344" t="str">
        <f>IF(地價差額試算!N184&lt;&gt;"",地價差額試算!N184,"")</f>
        <v/>
      </c>
      <c r="AJ170" s="344" t="str">
        <f>IF(地價差額試算!O184&lt;&gt;"",地價差額試算!O184,"")</f>
        <v/>
      </c>
      <c r="AK170" s="344" t="str">
        <f>IF(地價差額試算!P184&lt;&gt;"",地價差額試算!P184,"")</f>
        <v/>
      </c>
      <c r="AL170" s="344" t="str">
        <f>IF(地價差額試算!Q184&lt;&gt;"",地價差額試算!Q184,"")</f>
        <v/>
      </c>
      <c r="AM170" s="344" t="str">
        <f t="shared" si="282"/>
        <v/>
      </c>
      <c r="AN170" s="344" t="str">
        <f t="shared" si="347"/>
        <v/>
      </c>
      <c r="AO170" s="344" t="str">
        <f t="shared" si="348"/>
        <v/>
      </c>
      <c r="AP170" s="17"/>
      <c r="AQ170" s="344" t="str">
        <f t="array" ref="AQ170">IFERROR(INDEX($AF$1:$AF$200,SMALL(IF($AF$2:$AF$201&lt;&gt;"",ROW($AF$2:$AF$201),9999),ROW(AQ169)),COLUMN(A:A)),"")</f>
        <v/>
      </c>
      <c r="AR170" s="344" t="str">
        <f t="array" ref="AR170">IFERROR(INDEX($AJ$1:$AJ$200,SMALL(IF($AJ$2:$AJ$201&lt;&gt;"",ROW($AJ$2:$AJ$201),9999),ROW(AQ169)),COLUMN(A:A)),"")</f>
        <v/>
      </c>
      <c r="AS170" s="344" t="str">
        <f t="array" ref="AS170">IFERROR(INDEX($AK$1:$AK$200,SMALL(IF($AK$2:$AK$201&lt;&gt;"",ROW($AK$2:$AK$201),9999),ROW(AS169)),COLUMN(A:A)),"")</f>
        <v/>
      </c>
      <c r="AT170" s="344" t="str">
        <f t="array" ref="AT170">IFERROR(INDEX($AL$1:$AL$200,SMALL(IF($AL$2:$AL$201&lt;&gt;"",ROW($AL$2:$AL$201),9999),ROW(AT169)),COLUMN(A:A)),"")</f>
        <v/>
      </c>
      <c r="AU170" s="17"/>
      <c r="AV170" s="344" t="str">
        <f t="array" ref="AV170:AW170">IFERROR((INDEX(AQ$1:AT$201,SMALL(IF(MATCH($AQ$2:$AQ$201&amp;$AT$2:$AT$201,$AQ$2:$AQ$201&amp;$AT$2:$AT$201, )=ROW($AQ$1:$AT$200),ROW($AQ$2:$AT$201),4^8),ROW(AV169)),{1,4})&amp;""),"")</f>
        <v/>
      </c>
      <c r="AW170" s="344" t="str">
        <v/>
      </c>
      <c r="AX170" s="17"/>
      <c r="AY170" s="17" t="str">
        <f t="array" ref="AY170">T(INDEX(AV:AV,MIN(IF(COUNTIF(AY$1:AY169,$AV$2:$AV$201),4^8,ROW($AV$2:$AV$201)))))</f>
        <v/>
      </c>
      <c r="AZ170" s="17" t="str">
        <f t="shared" ref="AZ170:BI170" ca="1" si="365">IFERROR(OFFSET($AW$1,SUMPRODUCT(SMALL(($AV$2:$AV$201=AZ$1)*ROW($AV$2:$AV$201),ROW(165:165)+COUNTA($AV$2:$AV$201)-SUM(1*($AV$2:$AV$201=AZ$1))))-1,),"")</f>
        <v/>
      </c>
      <c r="BA170" s="17" t="str">
        <f t="shared" ca="1" si="365"/>
        <v/>
      </c>
      <c r="BB170" s="17" t="str">
        <f t="shared" ca="1" si="365"/>
        <v/>
      </c>
      <c r="BC170" s="17" t="str">
        <f t="shared" ca="1" si="365"/>
        <v/>
      </c>
      <c r="BD170" s="17" t="str">
        <f t="shared" ca="1" si="365"/>
        <v/>
      </c>
      <c r="BE170" s="17" t="str">
        <f t="shared" ca="1" si="365"/>
        <v/>
      </c>
      <c r="BF170" s="17" t="str">
        <f t="shared" ca="1" si="365"/>
        <v/>
      </c>
      <c r="BG170" s="17" t="str">
        <f t="shared" ca="1" si="365"/>
        <v/>
      </c>
      <c r="BH170" s="17" t="str">
        <f t="shared" ca="1" si="365"/>
        <v/>
      </c>
      <c r="BI170" s="17" t="str">
        <f t="shared" ca="1" si="365"/>
        <v/>
      </c>
      <c r="BJ170" s="17"/>
      <c r="BK170" s="18" t="str">
        <f t="array" ref="BK170">IFERROR(INDEX($E$1:$E$200,SMALL(IF($E$2:$E$201&lt;&gt;"",ROW($E$2:$E$201),9999),ROW($A169)),COLUMN(A:A)),"")</f>
        <v/>
      </c>
      <c r="BL170" s="18" t="str">
        <f t="array" ref="BL170">IFERROR(INDEX($AJ$1:$AJ$200,SMALL(IF($AJ$2:$AJ$201&lt;&gt;"",ROW($AJ$2:$AJ$201),9999),ROW(A169)),COLUMN(A:A)),"")</f>
        <v/>
      </c>
      <c r="BM170" s="18" t="str">
        <f t="array" ref="BM170">T(INDEX($BK:$BK,MIN(IF(COUNTIF(BM$1:BM169,$BK$2:$BK$201),4^8,ROW($BK$2:$BK$201)))))</f>
        <v/>
      </c>
      <c r="BN170" s="18" t="str">
        <f t="array" ref="BN170">T(INDEX($BL:$BL,MIN(IF(COUNTIF(BN$1:BN169,$BL$2:$BL$201),4^8,ROW($BL$2:$BL$201)))))</f>
        <v/>
      </c>
      <c r="BO170" s="18" t="str">
        <f t="array" aca="1" ref="BO170" ca="1">IF(ROW(BO169)&gt;(COUNTA($BM$2:$BN$201)-COUNTIF($BM$2:$BN$201,"")),"",INDIRECT(TEXT(RIGHT(SMALL(IF($BM$2:$BN$501&lt;&gt;"",COLUMN($BM$2:$BN$501)*10001+ROW($BM$2:$BN$501)*100,999999),ROW(BO169)),4),"!R00!C00"),))</f>
        <v/>
      </c>
      <c r="BP170" s="18" t="str">
        <f t="array" aca="1" ref="BP170" ca="1">T(INDEX($BO:$BO,MIN(IF(COUNTIF(BP$1:BP169,$BO$2:$BO$201),4^8,ROW($BO$2:$BO$201)))))</f>
        <v/>
      </c>
    </row>
    <row r="171" spans="1:68">
      <c r="A171" s="344" t="str">
        <f>IF(AND(地價差額試算!A185="",$E171&lt;&gt;""),A170,IF(AND(地價差額試算!A185&lt;&gt;"",$E171&lt;&gt;""),地價差額試算!A185,""))</f>
        <v/>
      </c>
      <c r="B171" s="344" t="str">
        <f>IF(AND(地價差額試算!B185="",$E171&lt;&gt;""),B170,IF(AND(地價差額試算!B185&lt;&gt;"",$E171&lt;&gt;""),地價差額試算!B185,""))</f>
        <v/>
      </c>
      <c r="C171" s="344" t="str">
        <f>IF(AND(地價差額試算!C185="",$E171&lt;&gt;""),C170,IF(AND(地價差額試算!C185&lt;&gt;"",$E171&lt;&gt;""),地價差額試算!C185,""))</f>
        <v/>
      </c>
      <c r="D171" s="344" t="str">
        <f>IF(地價差額試算!D185&lt;&gt;"",地價差額試算!D185,"")</f>
        <v/>
      </c>
      <c r="E171" s="344" t="str">
        <f>IF(地價差額試算!E185&lt;&gt;"",地價差額試算!E185,"")</f>
        <v/>
      </c>
      <c r="F171" s="344" t="str">
        <f>IF(地價差額試算!F185&lt;&gt;"",地價差額試算!F185,"")</f>
        <v/>
      </c>
      <c r="G171" s="344" t="str">
        <f>IF(地價差額試算!G185&lt;&gt;"",地價差額試算!G185,"")</f>
        <v/>
      </c>
      <c r="H171" s="344" t="str">
        <f t="shared" si="280"/>
        <v/>
      </c>
      <c r="I171" s="344" t="str">
        <f t="shared" si="344"/>
        <v/>
      </c>
      <c r="J171" s="344" t="str">
        <f t="shared" si="345"/>
        <v/>
      </c>
      <c r="K171" s="17"/>
      <c r="L171" s="344" t="str">
        <f t="array" ref="L171">IFERROR(INDEX($A$1:$A$200,SMALL(IF($A$2:$A$201&lt;&gt;"",ROW($A$2:$A$201),9999),ROW(L170)),COLUMN(A:A)),"")</f>
        <v/>
      </c>
      <c r="M171" s="344" t="str">
        <f t="array" ref="M171">IFERROR(INDEX($E$1:$E$200,SMALL(IF($E$2:$E$201&lt;&gt;"",ROW($E$2:$E$201),9999),ROW(M170)),COLUMN(A:A)),"")</f>
        <v/>
      </c>
      <c r="N171" s="344" t="str">
        <f t="array" ref="N171">IFERROR(INDEX($F$1:$F$200,SMALL(IF($F$2:$F$201&lt;&gt;"",ROW($F$2:$F$201),9999),ROW(N170)),COLUMN(A:A)),"")</f>
        <v/>
      </c>
      <c r="O171" s="344" t="str">
        <f t="array" ref="O171">IFERROR(INDEX($G$1:$G$200,SMALL(IF($G$2:$G$201&lt;&gt;"",ROW($G$2:$G$201),9999),ROW(O170)),COLUMN(A:A)),"")</f>
        <v/>
      </c>
      <c r="P171" s="17"/>
      <c r="Q171" s="344" t="str">
        <f t="array" ref="Q171:R171">IFERROR((INDEX(L$1:O$201,SMALL(IF(MATCH($L$2:$L$201&amp;$O$2:$O$201,$L$2:$L$201&amp;$O$2:$O$201, )=ROW($L$1:$O$200),ROW($L$2:$O$201),4^8),ROW(A170)),{1,4})&amp;""),"")</f>
        <v/>
      </c>
      <c r="R171" s="344" t="str">
        <v/>
      </c>
      <c r="S171" s="17"/>
      <c r="T171" s="17" t="str">
        <f t="array" ref="T171">T(INDEX(Q:Q,MIN(IF(COUNTIF(T$1:T170,$Q$2:$Q$201),4^8,ROW($Q$2:$Q$201)))))</f>
        <v/>
      </c>
      <c r="U171" s="17" t="str">
        <f t="shared" ref="U171:AD171" ca="1" si="366">IFERROR(OFFSET($R$1,SUMPRODUCT(SMALL(($Q$2:$Q$201=U$1)*ROW($Q$2:$Q$201),ROW(166:166)+COUNTA($Q$2:$Q$201)-SUM(1*($Q$2:$Q$201=U$1))))-1,),"")</f>
        <v/>
      </c>
      <c r="V171" s="17" t="str">
        <f t="shared" ca="1" si="366"/>
        <v/>
      </c>
      <c r="W171" s="17" t="str">
        <f t="shared" ca="1" si="366"/>
        <v/>
      </c>
      <c r="X171" s="17" t="str">
        <f t="shared" ca="1" si="366"/>
        <v/>
      </c>
      <c r="Y171" s="17" t="str">
        <f t="shared" ca="1" si="366"/>
        <v/>
      </c>
      <c r="Z171" s="17" t="str">
        <f t="shared" ca="1" si="366"/>
        <v/>
      </c>
      <c r="AA171" s="17" t="str">
        <f t="shared" ca="1" si="366"/>
        <v/>
      </c>
      <c r="AB171" s="17" t="str">
        <f t="shared" ca="1" si="366"/>
        <v/>
      </c>
      <c r="AC171" s="17" t="str">
        <f t="shared" ca="1" si="366"/>
        <v/>
      </c>
      <c r="AD171" s="17" t="str">
        <f t="shared" ca="1" si="366"/>
        <v/>
      </c>
      <c r="AE171" s="17"/>
      <c r="AF171" s="344" t="str">
        <f>IF(AND(地價差額試算!K185="",$AJ171&lt;&gt;""),AF170,IF(AND(地價差額試算!K185&lt;&gt;"",$AJ171&lt;&gt;""),地價差額試算!K185,""))</f>
        <v/>
      </c>
      <c r="AG171" s="344" t="str">
        <f>IF(AND(地價差額試算!L185="",$AJ171&lt;&gt;""),AG170,IF(AND(地價差額試算!L185&lt;&gt;"",$AJ171&lt;&gt;""),地價差額試算!L185,""))</f>
        <v/>
      </c>
      <c r="AH171" s="344" t="str">
        <f>IF(AND(地價差額試算!M185="",$AJ171&lt;&gt;""),AH170,IF(AND(地價差額試算!M185&lt;&gt;"",$AJ171&lt;&gt;""),地價差額試算!M185,""))</f>
        <v/>
      </c>
      <c r="AI171" s="344" t="str">
        <f>IF(地價差額試算!N185&lt;&gt;"",地價差額試算!N185,"")</f>
        <v/>
      </c>
      <c r="AJ171" s="344" t="str">
        <f>IF(地價差額試算!O185&lt;&gt;"",地價差額試算!O185,"")</f>
        <v/>
      </c>
      <c r="AK171" s="344" t="str">
        <f>IF(地價差額試算!P185&lt;&gt;"",地價差額試算!P185,"")</f>
        <v/>
      </c>
      <c r="AL171" s="344" t="str">
        <f>IF(地價差額試算!Q185&lt;&gt;"",地價差額試算!Q185,"")</f>
        <v/>
      </c>
      <c r="AM171" s="344" t="str">
        <f t="shared" si="282"/>
        <v/>
      </c>
      <c r="AN171" s="344" t="str">
        <f t="shared" si="347"/>
        <v/>
      </c>
      <c r="AO171" s="344" t="str">
        <f t="shared" si="348"/>
        <v/>
      </c>
      <c r="AP171" s="17"/>
      <c r="AQ171" s="344" t="str">
        <f t="array" ref="AQ171">IFERROR(INDEX($AF$1:$AF$200,SMALL(IF($AF$2:$AF$201&lt;&gt;"",ROW($AF$2:$AF$201),9999),ROW(AQ170)),COLUMN(A:A)),"")</f>
        <v/>
      </c>
      <c r="AR171" s="344" t="str">
        <f t="array" ref="AR171">IFERROR(INDEX($AJ$1:$AJ$200,SMALL(IF($AJ$2:$AJ$201&lt;&gt;"",ROW($AJ$2:$AJ$201),9999),ROW(AQ170)),COLUMN(A:A)),"")</f>
        <v/>
      </c>
      <c r="AS171" s="344" t="str">
        <f t="array" ref="AS171">IFERROR(INDEX($AK$1:$AK$200,SMALL(IF($AK$2:$AK$201&lt;&gt;"",ROW($AK$2:$AK$201),9999),ROW(AS170)),COLUMN(A:A)),"")</f>
        <v/>
      </c>
      <c r="AT171" s="344" t="str">
        <f t="array" ref="AT171">IFERROR(INDEX($AL$1:$AL$200,SMALL(IF($AL$2:$AL$201&lt;&gt;"",ROW($AL$2:$AL$201),9999),ROW(AT170)),COLUMN(A:A)),"")</f>
        <v/>
      </c>
      <c r="AU171" s="17"/>
      <c r="AV171" s="344" t="str">
        <f t="array" ref="AV171:AW171">IFERROR((INDEX(AQ$1:AT$201,SMALL(IF(MATCH($AQ$2:$AQ$201&amp;$AT$2:$AT$201,$AQ$2:$AQ$201&amp;$AT$2:$AT$201, )=ROW($AQ$1:$AT$200),ROW($AQ$2:$AT$201),4^8),ROW(AV170)),{1,4})&amp;""),"")</f>
        <v/>
      </c>
      <c r="AW171" s="344" t="str">
        <v/>
      </c>
      <c r="AX171" s="17"/>
      <c r="AY171" s="17" t="str">
        <f t="array" ref="AY171">T(INDEX(AV:AV,MIN(IF(COUNTIF(AY$1:AY170,$AV$2:$AV$201),4^8,ROW($AV$2:$AV$201)))))</f>
        <v/>
      </c>
      <c r="AZ171" s="17" t="str">
        <f t="shared" ref="AZ171:BI171" ca="1" si="367">IFERROR(OFFSET($AW$1,SUMPRODUCT(SMALL(($AV$2:$AV$201=AZ$1)*ROW($AV$2:$AV$201),ROW(166:166)+COUNTA($AV$2:$AV$201)-SUM(1*($AV$2:$AV$201=AZ$1))))-1,),"")</f>
        <v/>
      </c>
      <c r="BA171" s="17" t="str">
        <f t="shared" ca="1" si="367"/>
        <v/>
      </c>
      <c r="BB171" s="17" t="str">
        <f t="shared" ca="1" si="367"/>
        <v/>
      </c>
      <c r="BC171" s="17" t="str">
        <f t="shared" ca="1" si="367"/>
        <v/>
      </c>
      <c r="BD171" s="17" t="str">
        <f t="shared" ca="1" si="367"/>
        <v/>
      </c>
      <c r="BE171" s="17" t="str">
        <f t="shared" ca="1" si="367"/>
        <v/>
      </c>
      <c r="BF171" s="17" t="str">
        <f t="shared" ca="1" si="367"/>
        <v/>
      </c>
      <c r="BG171" s="17" t="str">
        <f t="shared" ca="1" si="367"/>
        <v/>
      </c>
      <c r="BH171" s="17" t="str">
        <f t="shared" ca="1" si="367"/>
        <v/>
      </c>
      <c r="BI171" s="17" t="str">
        <f t="shared" ca="1" si="367"/>
        <v/>
      </c>
      <c r="BJ171" s="17"/>
      <c r="BK171" s="18" t="str">
        <f t="array" ref="BK171">IFERROR(INDEX($E$1:$E$200,SMALL(IF($E$2:$E$201&lt;&gt;"",ROW($E$2:$E$201),9999),ROW($A170)),COLUMN(A:A)),"")</f>
        <v/>
      </c>
      <c r="BL171" s="18" t="str">
        <f t="array" ref="BL171">IFERROR(INDEX($AJ$1:$AJ$200,SMALL(IF($AJ$2:$AJ$201&lt;&gt;"",ROW($AJ$2:$AJ$201),9999),ROW(A170)),COLUMN(A:A)),"")</f>
        <v/>
      </c>
      <c r="BM171" s="18" t="str">
        <f t="array" ref="BM171">T(INDEX($BK:$BK,MIN(IF(COUNTIF(BM$1:BM170,$BK$2:$BK$201),4^8,ROW($BK$2:$BK$201)))))</f>
        <v/>
      </c>
      <c r="BN171" s="18" t="str">
        <f t="array" ref="BN171">T(INDEX($BL:$BL,MIN(IF(COUNTIF(BN$1:BN170,$BL$2:$BL$201),4^8,ROW($BL$2:$BL$201)))))</f>
        <v/>
      </c>
      <c r="BO171" s="18" t="str">
        <f t="array" aca="1" ref="BO171" ca="1">IF(ROW(BO170)&gt;(COUNTA($BM$2:$BN$201)-COUNTIF($BM$2:$BN$201,"")),"",INDIRECT(TEXT(RIGHT(SMALL(IF($BM$2:$BN$501&lt;&gt;"",COLUMN($BM$2:$BN$501)*10001+ROW($BM$2:$BN$501)*100,999999),ROW(BO170)),4),"!R00!C00"),))</f>
        <v/>
      </c>
      <c r="BP171" s="18" t="str">
        <f t="array" aca="1" ref="BP171" ca="1">T(INDEX($BO:$BO,MIN(IF(COUNTIF(BP$1:BP170,$BO$2:$BO$201),4^8,ROW($BO$2:$BO$201)))))</f>
        <v/>
      </c>
    </row>
    <row r="172" spans="1:68">
      <c r="A172" s="344" t="str">
        <f>IF(AND(地價差額試算!A186="",$E172&lt;&gt;""),A171,IF(AND(地價差額試算!A186&lt;&gt;"",$E172&lt;&gt;""),地價差額試算!A186,""))</f>
        <v/>
      </c>
      <c r="B172" s="344" t="str">
        <f>IF(AND(地價差額試算!B186="",$E172&lt;&gt;""),B171,IF(AND(地價差額試算!B186&lt;&gt;"",$E172&lt;&gt;""),地價差額試算!B186,""))</f>
        <v/>
      </c>
      <c r="C172" s="344" t="str">
        <f>IF(AND(地價差額試算!C186="",$E172&lt;&gt;""),C171,IF(AND(地價差額試算!C186&lt;&gt;"",$E172&lt;&gt;""),地價差額試算!C186,""))</f>
        <v/>
      </c>
      <c r="D172" s="344" t="str">
        <f>IF(地價差額試算!D186&lt;&gt;"",地價差額試算!D186,"")</f>
        <v/>
      </c>
      <c r="E172" s="344" t="str">
        <f>IF(地價差額試算!E186&lt;&gt;"",地價差額試算!E186,"")</f>
        <v/>
      </c>
      <c r="F172" s="344" t="str">
        <f>IF(地價差額試算!F186&lt;&gt;"",地價差額試算!F186,"")</f>
        <v/>
      </c>
      <c r="G172" s="344" t="str">
        <f>IF(地價差額試算!G186&lt;&gt;"",地價差額試算!G186,"")</f>
        <v/>
      </c>
      <c r="H172" s="344" t="str">
        <f t="shared" si="280"/>
        <v/>
      </c>
      <c r="I172" s="344" t="str">
        <f t="shared" si="344"/>
        <v/>
      </c>
      <c r="J172" s="344" t="str">
        <f t="shared" si="345"/>
        <v/>
      </c>
      <c r="K172" s="17"/>
      <c r="L172" s="344" t="str">
        <f t="array" ref="L172">IFERROR(INDEX($A$1:$A$200,SMALL(IF($A$2:$A$201&lt;&gt;"",ROW($A$2:$A$201),9999),ROW(L171)),COLUMN(A:A)),"")</f>
        <v/>
      </c>
      <c r="M172" s="344" t="str">
        <f t="array" ref="M172">IFERROR(INDEX($E$1:$E$200,SMALL(IF($E$2:$E$201&lt;&gt;"",ROW($E$2:$E$201),9999),ROW(M171)),COLUMN(A:A)),"")</f>
        <v/>
      </c>
      <c r="N172" s="344" t="str">
        <f t="array" ref="N172">IFERROR(INDEX($F$1:$F$200,SMALL(IF($F$2:$F$201&lt;&gt;"",ROW($F$2:$F$201),9999),ROW(N171)),COLUMN(A:A)),"")</f>
        <v/>
      </c>
      <c r="O172" s="344" t="str">
        <f t="array" ref="O172">IFERROR(INDEX($G$1:$G$200,SMALL(IF($G$2:$G$201&lt;&gt;"",ROW($G$2:$G$201),9999),ROW(O171)),COLUMN(A:A)),"")</f>
        <v/>
      </c>
      <c r="P172" s="17"/>
      <c r="Q172" s="344" t="str">
        <f t="array" ref="Q172:R172">IFERROR((INDEX(L$1:O$201,SMALL(IF(MATCH($L$2:$L$201&amp;$O$2:$O$201,$L$2:$L$201&amp;$O$2:$O$201, )=ROW($L$1:$O$200),ROW($L$2:$O$201),4^8),ROW(A171)),{1,4})&amp;""),"")</f>
        <v/>
      </c>
      <c r="R172" s="344" t="str">
        <v/>
      </c>
      <c r="S172" s="17"/>
      <c r="T172" s="17" t="str">
        <f t="array" ref="T172">T(INDEX(Q:Q,MIN(IF(COUNTIF(T$1:T171,$Q$2:$Q$201),4^8,ROW($Q$2:$Q$201)))))</f>
        <v/>
      </c>
      <c r="U172" s="17" t="str">
        <f t="shared" ref="U172:AD172" ca="1" si="368">IFERROR(OFFSET($R$1,SUMPRODUCT(SMALL(($Q$2:$Q$201=U$1)*ROW($Q$2:$Q$201),ROW(167:167)+COUNTA($Q$2:$Q$201)-SUM(1*($Q$2:$Q$201=U$1))))-1,),"")</f>
        <v/>
      </c>
      <c r="V172" s="17" t="str">
        <f t="shared" ca="1" si="368"/>
        <v/>
      </c>
      <c r="W172" s="17" t="str">
        <f t="shared" ca="1" si="368"/>
        <v/>
      </c>
      <c r="X172" s="17" t="str">
        <f t="shared" ca="1" si="368"/>
        <v/>
      </c>
      <c r="Y172" s="17" t="str">
        <f t="shared" ca="1" si="368"/>
        <v/>
      </c>
      <c r="Z172" s="17" t="str">
        <f t="shared" ca="1" si="368"/>
        <v/>
      </c>
      <c r="AA172" s="17" t="str">
        <f t="shared" ca="1" si="368"/>
        <v/>
      </c>
      <c r="AB172" s="17" t="str">
        <f t="shared" ca="1" si="368"/>
        <v/>
      </c>
      <c r="AC172" s="17" t="str">
        <f t="shared" ca="1" si="368"/>
        <v/>
      </c>
      <c r="AD172" s="17" t="str">
        <f t="shared" ca="1" si="368"/>
        <v/>
      </c>
      <c r="AE172" s="17"/>
      <c r="AF172" s="344" t="str">
        <f>IF(AND(地價差額試算!K186="",$AJ172&lt;&gt;""),AF171,IF(AND(地價差額試算!K186&lt;&gt;"",$AJ172&lt;&gt;""),地價差額試算!K186,""))</f>
        <v/>
      </c>
      <c r="AG172" s="344" t="str">
        <f>IF(AND(地價差額試算!L186="",$AJ172&lt;&gt;""),AG171,IF(AND(地價差額試算!L186&lt;&gt;"",$AJ172&lt;&gt;""),地價差額試算!L186,""))</f>
        <v/>
      </c>
      <c r="AH172" s="344" t="str">
        <f>IF(AND(地價差額試算!M186="",$AJ172&lt;&gt;""),AH171,IF(AND(地價差額試算!M186&lt;&gt;"",$AJ172&lt;&gt;""),地價差額試算!M186,""))</f>
        <v/>
      </c>
      <c r="AI172" s="344" t="str">
        <f>IF(地價差額試算!N186&lt;&gt;"",地價差額試算!N186,"")</f>
        <v/>
      </c>
      <c r="AJ172" s="344" t="str">
        <f>IF(地價差額試算!O186&lt;&gt;"",地價差額試算!O186,"")</f>
        <v/>
      </c>
      <c r="AK172" s="344" t="str">
        <f>IF(地價差額試算!P186&lt;&gt;"",地價差額試算!P186,"")</f>
        <v/>
      </c>
      <c r="AL172" s="344" t="str">
        <f>IF(地價差額試算!Q186&lt;&gt;"",地價差額試算!Q186,"")</f>
        <v/>
      </c>
      <c r="AM172" s="344" t="str">
        <f t="shared" si="282"/>
        <v/>
      </c>
      <c r="AN172" s="344" t="str">
        <f t="shared" si="347"/>
        <v/>
      </c>
      <c r="AO172" s="344" t="str">
        <f t="shared" si="348"/>
        <v/>
      </c>
      <c r="AP172" s="17"/>
      <c r="AQ172" s="344" t="str">
        <f t="array" ref="AQ172">IFERROR(INDEX($AF$1:$AF$200,SMALL(IF($AF$2:$AF$201&lt;&gt;"",ROW($AF$2:$AF$201),9999),ROW(AQ171)),COLUMN(A:A)),"")</f>
        <v/>
      </c>
      <c r="AR172" s="344" t="str">
        <f t="array" ref="AR172">IFERROR(INDEX($AJ$1:$AJ$200,SMALL(IF($AJ$2:$AJ$201&lt;&gt;"",ROW($AJ$2:$AJ$201),9999),ROW(AQ171)),COLUMN(A:A)),"")</f>
        <v/>
      </c>
      <c r="AS172" s="344" t="str">
        <f t="array" ref="AS172">IFERROR(INDEX($AK$1:$AK$200,SMALL(IF($AK$2:$AK$201&lt;&gt;"",ROW($AK$2:$AK$201),9999),ROW(AS171)),COLUMN(A:A)),"")</f>
        <v/>
      </c>
      <c r="AT172" s="344" t="str">
        <f t="array" ref="AT172">IFERROR(INDEX($AL$1:$AL$200,SMALL(IF($AL$2:$AL$201&lt;&gt;"",ROW($AL$2:$AL$201),9999),ROW(AT171)),COLUMN(A:A)),"")</f>
        <v/>
      </c>
      <c r="AU172" s="17"/>
      <c r="AV172" s="344" t="str">
        <f t="array" ref="AV172:AW172">IFERROR((INDEX(AQ$1:AT$201,SMALL(IF(MATCH($AQ$2:$AQ$201&amp;$AT$2:$AT$201,$AQ$2:$AQ$201&amp;$AT$2:$AT$201, )=ROW($AQ$1:$AT$200),ROW($AQ$2:$AT$201),4^8),ROW(AV171)),{1,4})&amp;""),"")</f>
        <v/>
      </c>
      <c r="AW172" s="344" t="str">
        <v/>
      </c>
      <c r="AX172" s="17"/>
      <c r="AY172" s="17" t="str">
        <f t="array" ref="AY172">T(INDEX(AV:AV,MIN(IF(COUNTIF(AY$1:AY171,$AV$2:$AV$201),4^8,ROW($AV$2:$AV$201)))))</f>
        <v/>
      </c>
      <c r="AZ172" s="17" t="str">
        <f t="shared" ref="AZ172:BI172" ca="1" si="369">IFERROR(OFFSET($AW$1,SUMPRODUCT(SMALL(($AV$2:$AV$201=AZ$1)*ROW($AV$2:$AV$201),ROW(167:167)+COUNTA($AV$2:$AV$201)-SUM(1*($AV$2:$AV$201=AZ$1))))-1,),"")</f>
        <v/>
      </c>
      <c r="BA172" s="17" t="str">
        <f t="shared" ca="1" si="369"/>
        <v/>
      </c>
      <c r="BB172" s="17" t="str">
        <f t="shared" ca="1" si="369"/>
        <v/>
      </c>
      <c r="BC172" s="17" t="str">
        <f t="shared" ca="1" si="369"/>
        <v/>
      </c>
      <c r="BD172" s="17" t="str">
        <f t="shared" ca="1" si="369"/>
        <v/>
      </c>
      <c r="BE172" s="17" t="str">
        <f t="shared" ca="1" si="369"/>
        <v/>
      </c>
      <c r="BF172" s="17" t="str">
        <f t="shared" ca="1" si="369"/>
        <v/>
      </c>
      <c r="BG172" s="17" t="str">
        <f t="shared" ca="1" si="369"/>
        <v/>
      </c>
      <c r="BH172" s="17" t="str">
        <f t="shared" ca="1" si="369"/>
        <v/>
      </c>
      <c r="BI172" s="17" t="str">
        <f t="shared" ca="1" si="369"/>
        <v/>
      </c>
      <c r="BJ172" s="17"/>
      <c r="BK172" s="18" t="str">
        <f t="array" ref="BK172">IFERROR(INDEX($E$1:$E$200,SMALL(IF($E$2:$E$201&lt;&gt;"",ROW($E$2:$E$201),9999),ROW($A171)),COLUMN(A:A)),"")</f>
        <v/>
      </c>
      <c r="BL172" s="18" t="str">
        <f t="array" ref="BL172">IFERROR(INDEX($AJ$1:$AJ$200,SMALL(IF($AJ$2:$AJ$201&lt;&gt;"",ROW($AJ$2:$AJ$201),9999),ROW(A171)),COLUMN(A:A)),"")</f>
        <v/>
      </c>
      <c r="BM172" s="18" t="str">
        <f t="array" ref="BM172">T(INDEX($BK:$BK,MIN(IF(COUNTIF(BM$1:BM171,$BK$2:$BK$201),4^8,ROW($BK$2:$BK$201)))))</f>
        <v/>
      </c>
      <c r="BN172" s="18" t="str">
        <f t="array" ref="BN172">T(INDEX($BL:$BL,MIN(IF(COUNTIF(BN$1:BN171,$BL$2:$BL$201),4^8,ROW($BL$2:$BL$201)))))</f>
        <v/>
      </c>
      <c r="BO172" s="18" t="str">
        <f t="array" aca="1" ref="BO172" ca="1">IF(ROW(BO171)&gt;(COUNTA($BM$2:$BN$201)-COUNTIF($BM$2:$BN$201,"")),"",INDIRECT(TEXT(RIGHT(SMALL(IF($BM$2:$BN$501&lt;&gt;"",COLUMN($BM$2:$BN$501)*10001+ROW($BM$2:$BN$501)*100,999999),ROW(BO171)),4),"!R00!C00"),))</f>
        <v/>
      </c>
      <c r="BP172" s="18" t="str">
        <f t="array" aca="1" ref="BP172" ca="1">T(INDEX($BO:$BO,MIN(IF(COUNTIF(BP$1:BP171,$BO$2:$BO$201),4^8,ROW($BO$2:$BO$201)))))</f>
        <v/>
      </c>
    </row>
    <row r="173" spans="1:68">
      <c r="A173" s="344" t="str">
        <f>IF(AND(地價差額試算!A187="",$E173&lt;&gt;""),A172,IF(AND(地價差額試算!A187&lt;&gt;"",$E173&lt;&gt;""),地價差額試算!A187,""))</f>
        <v/>
      </c>
      <c r="B173" s="344" t="str">
        <f>IF(AND(地價差額試算!B187="",$E173&lt;&gt;""),B172,IF(AND(地價差額試算!B187&lt;&gt;"",$E173&lt;&gt;""),地價差額試算!B187,""))</f>
        <v/>
      </c>
      <c r="C173" s="344" t="str">
        <f>IF(AND(地價差額試算!C187="",$E173&lt;&gt;""),C172,IF(AND(地價差額試算!C187&lt;&gt;"",$E173&lt;&gt;""),地價差額試算!C187,""))</f>
        <v/>
      </c>
      <c r="D173" s="344" t="str">
        <f>IF(地價差額試算!D187&lt;&gt;"",地價差額試算!D187,"")</f>
        <v/>
      </c>
      <c r="E173" s="344" t="str">
        <f>IF(地價差額試算!E187&lt;&gt;"",地價差額試算!E187,"")</f>
        <v/>
      </c>
      <c r="F173" s="344" t="str">
        <f>IF(地價差額試算!F187&lt;&gt;"",地價差額試算!F187,"")</f>
        <v/>
      </c>
      <c r="G173" s="344" t="str">
        <f>IF(地價差額試算!G187&lt;&gt;"",地價差額試算!G187,"")</f>
        <v/>
      </c>
      <c r="H173" s="344" t="str">
        <f t="shared" si="280"/>
        <v/>
      </c>
      <c r="I173" s="344" t="str">
        <f t="shared" si="344"/>
        <v/>
      </c>
      <c r="J173" s="344" t="str">
        <f t="shared" si="345"/>
        <v/>
      </c>
      <c r="K173" s="17"/>
      <c r="L173" s="344" t="str">
        <f t="array" ref="L173">IFERROR(INDEX($A$1:$A$200,SMALL(IF($A$2:$A$201&lt;&gt;"",ROW($A$2:$A$201),9999),ROW(L172)),COLUMN(A:A)),"")</f>
        <v/>
      </c>
      <c r="M173" s="344" t="str">
        <f t="array" ref="M173">IFERROR(INDEX($E$1:$E$200,SMALL(IF($E$2:$E$201&lt;&gt;"",ROW($E$2:$E$201),9999),ROW(M172)),COLUMN(A:A)),"")</f>
        <v/>
      </c>
      <c r="N173" s="344" t="str">
        <f t="array" ref="N173">IFERROR(INDEX($F$1:$F$200,SMALL(IF($F$2:$F$201&lt;&gt;"",ROW($F$2:$F$201),9999),ROW(N172)),COLUMN(A:A)),"")</f>
        <v/>
      </c>
      <c r="O173" s="344" t="str">
        <f t="array" ref="O173">IFERROR(INDEX($G$1:$G$200,SMALL(IF($G$2:$G$201&lt;&gt;"",ROW($G$2:$G$201),9999),ROW(O172)),COLUMN(A:A)),"")</f>
        <v/>
      </c>
      <c r="P173" s="17"/>
      <c r="Q173" s="344" t="str">
        <f t="array" ref="Q173:R173">IFERROR((INDEX(L$1:O$201,SMALL(IF(MATCH($L$2:$L$201&amp;$O$2:$O$201,$L$2:$L$201&amp;$O$2:$O$201, )=ROW($L$1:$O$200),ROW($L$2:$O$201),4^8),ROW(A172)),{1,4})&amp;""),"")</f>
        <v/>
      </c>
      <c r="R173" s="344" t="str">
        <v/>
      </c>
      <c r="S173" s="17"/>
      <c r="T173" s="17" t="str">
        <f t="array" ref="T173">T(INDEX(Q:Q,MIN(IF(COUNTIF(T$1:T172,$Q$2:$Q$201),4^8,ROW($Q$2:$Q$201)))))</f>
        <v/>
      </c>
      <c r="U173" s="17" t="str">
        <f t="shared" ref="U173:AD173" ca="1" si="370">IFERROR(OFFSET($R$1,SUMPRODUCT(SMALL(($Q$2:$Q$201=U$1)*ROW($Q$2:$Q$201),ROW(168:168)+COUNTA($Q$2:$Q$201)-SUM(1*($Q$2:$Q$201=U$1))))-1,),"")</f>
        <v/>
      </c>
      <c r="V173" s="17" t="str">
        <f t="shared" ca="1" si="370"/>
        <v/>
      </c>
      <c r="W173" s="17" t="str">
        <f t="shared" ca="1" si="370"/>
        <v/>
      </c>
      <c r="X173" s="17" t="str">
        <f t="shared" ca="1" si="370"/>
        <v/>
      </c>
      <c r="Y173" s="17" t="str">
        <f t="shared" ca="1" si="370"/>
        <v/>
      </c>
      <c r="Z173" s="17" t="str">
        <f t="shared" ca="1" si="370"/>
        <v/>
      </c>
      <c r="AA173" s="17" t="str">
        <f t="shared" ca="1" si="370"/>
        <v/>
      </c>
      <c r="AB173" s="17" t="str">
        <f t="shared" ca="1" si="370"/>
        <v/>
      </c>
      <c r="AC173" s="17" t="str">
        <f t="shared" ca="1" si="370"/>
        <v/>
      </c>
      <c r="AD173" s="17" t="str">
        <f t="shared" ca="1" si="370"/>
        <v/>
      </c>
      <c r="AE173" s="17"/>
      <c r="AF173" s="344" t="str">
        <f>IF(AND(地價差額試算!K187="",$AJ173&lt;&gt;""),AF172,IF(AND(地價差額試算!K187&lt;&gt;"",$AJ173&lt;&gt;""),地價差額試算!K187,""))</f>
        <v/>
      </c>
      <c r="AG173" s="344" t="str">
        <f>IF(AND(地價差額試算!L187="",$AJ173&lt;&gt;""),AG172,IF(AND(地價差額試算!L187&lt;&gt;"",$AJ173&lt;&gt;""),地價差額試算!L187,""))</f>
        <v/>
      </c>
      <c r="AH173" s="344" t="str">
        <f>IF(AND(地價差額試算!M187="",$AJ173&lt;&gt;""),AH172,IF(AND(地價差額試算!M187&lt;&gt;"",$AJ173&lt;&gt;""),地價差額試算!M187,""))</f>
        <v/>
      </c>
      <c r="AI173" s="344" t="str">
        <f>IF(地價差額試算!N187&lt;&gt;"",地價差額試算!N187,"")</f>
        <v/>
      </c>
      <c r="AJ173" s="344" t="str">
        <f>IF(地價差額試算!O187&lt;&gt;"",地價差額試算!O187,"")</f>
        <v/>
      </c>
      <c r="AK173" s="344" t="str">
        <f>IF(地價差額試算!P187&lt;&gt;"",地價差額試算!P187,"")</f>
        <v/>
      </c>
      <c r="AL173" s="344" t="str">
        <f>IF(地價差額試算!Q187&lt;&gt;"",地價差額試算!Q187,"")</f>
        <v/>
      </c>
      <c r="AM173" s="344" t="str">
        <f t="shared" si="282"/>
        <v/>
      </c>
      <c r="AN173" s="344" t="str">
        <f t="shared" si="347"/>
        <v/>
      </c>
      <c r="AO173" s="344" t="str">
        <f t="shared" si="348"/>
        <v/>
      </c>
      <c r="AP173" s="17"/>
      <c r="AQ173" s="344" t="str">
        <f t="array" ref="AQ173">IFERROR(INDEX($AF$1:$AF$200,SMALL(IF($AF$2:$AF$201&lt;&gt;"",ROW($AF$2:$AF$201),9999),ROW(AQ172)),COLUMN(A:A)),"")</f>
        <v/>
      </c>
      <c r="AR173" s="344" t="str">
        <f t="array" ref="AR173">IFERROR(INDEX($AJ$1:$AJ$200,SMALL(IF($AJ$2:$AJ$201&lt;&gt;"",ROW($AJ$2:$AJ$201),9999),ROW(AQ172)),COLUMN(A:A)),"")</f>
        <v/>
      </c>
      <c r="AS173" s="344" t="str">
        <f t="array" ref="AS173">IFERROR(INDEX($AK$1:$AK$200,SMALL(IF($AK$2:$AK$201&lt;&gt;"",ROW($AK$2:$AK$201),9999),ROW(AS172)),COLUMN(A:A)),"")</f>
        <v/>
      </c>
      <c r="AT173" s="344" t="str">
        <f t="array" ref="AT173">IFERROR(INDEX($AL$1:$AL$200,SMALL(IF($AL$2:$AL$201&lt;&gt;"",ROW($AL$2:$AL$201),9999),ROW(AT172)),COLUMN(A:A)),"")</f>
        <v/>
      </c>
      <c r="AU173" s="17"/>
      <c r="AV173" s="344" t="str">
        <f t="array" ref="AV173:AW173">IFERROR((INDEX(AQ$1:AT$201,SMALL(IF(MATCH($AQ$2:$AQ$201&amp;$AT$2:$AT$201,$AQ$2:$AQ$201&amp;$AT$2:$AT$201, )=ROW($AQ$1:$AT$200),ROW($AQ$2:$AT$201),4^8),ROW(AV172)),{1,4})&amp;""),"")</f>
        <v/>
      </c>
      <c r="AW173" s="344" t="str">
        <v/>
      </c>
      <c r="AX173" s="17"/>
      <c r="AY173" s="17" t="str">
        <f t="array" ref="AY173">T(INDEX(AV:AV,MIN(IF(COUNTIF(AY$1:AY172,$AV$2:$AV$201),4^8,ROW($AV$2:$AV$201)))))</f>
        <v/>
      </c>
      <c r="AZ173" s="17" t="str">
        <f t="shared" ref="AZ173:BI173" ca="1" si="371">IFERROR(OFFSET($AW$1,SUMPRODUCT(SMALL(($AV$2:$AV$201=AZ$1)*ROW($AV$2:$AV$201),ROW(168:168)+COUNTA($AV$2:$AV$201)-SUM(1*($AV$2:$AV$201=AZ$1))))-1,),"")</f>
        <v/>
      </c>
      <c r="BA173" s="17" t="str">
        <f t="shared" ca="1" si="371"/>
        <v/>
      </c>
      <c r="BB173" s="17" t="str">
        <f t="shared" ca="1" si="371"/>
        <v/>
      </c>
      <c r="BC173" s="17" t="str">
        <f t="shared" ca="1" si="371"/>
        <v/>
      </c>
      <c r="BD173" s="17" t="str">
        <f t="shared" ca="1" si="371"/>
        <v/>
      </c>
      <c r="BE173" s="17" t="str">
        <f t="shared" ca="1" si="371"/>
        <v/>
      </c>
      <c r="BF173" s="17" t="str">
        <f t="shared" ca="1" si="371"/>
        <v/>
      </c>
      <c r="BG173" s="17" t="str">
        <f t="shared" ca="1" si="371"/>
        <v/>
      </c>
      <c r="BH173" s="17" t="str">
        <f t="shared" ca="1" si="371"/>
        <v/>
      </c>
      <c r="BI173" s="17" t="str">
        <f t="shared" ca="1" si="371"/>
        <v/>
      </c>
      <c r="BJ173" s="17"/>
      <c r="BK173" s="18" t="str">
        <f t="array" ref="BK173">IFERROR(INDEX($E$1:$E$200,SMALL(IF($E$2:$E$201&lt;&gt;"",ROW($E$2:$E$201),9999),ROW($A172)),COLUMN(A:A)),"")</f>
        <v/>
      </c>
      <c r="BL173" s="18" t="str">
        <f t="array" ref="BL173">IFERROR(INDEX($AJ$1:$AJ$200,SMALL(IF($AJ$2:$AJ$201&lt;&gt;"",ROW($AJ$2:$AJ$201),9999),ROW(A172)),COLUMN(A:A)),"")</f>
        <v/>
      </c>
      <c r="BM173" s="18" t="str">
        <f t="array" ref="BM173">T(INDEX($BK:$BK,MIN(IF(COUNTIF(BM$1:BM172,$BK$2:$BK$201),4^8,ROW($BK$2:$BK$201)))))</f>
        <v/>
      </c>
      <c r="BN173" s="18" t="str">
        <f t="array" ref="BN173">T(INDEX($BL:$BL,MIN(IF(COUNTIF(BN$1:BN172,$BL$2:$BL$201),4^8,ROW($BL$2:$BL$201)))))</f>
        <v/>
      </c>
      <c r="BO173" s="18" t="str">
        <f t="array" aca="1" ref="BO173" ca="1">IF(ROW(BO172)&gt;(COUNTA($BM$2:$BN$201)-COUNTIF($BM$2:$BN$201,"")),"",INDIRECT(TEXT(RIGHT(SMALL(IF($BM$2:$BN$501&lt;&gt;"",COLUMN($BM$2:$BN$501)*10001+ROW($BM$2:$BN$501)*100,999999),ROW(BO172)),4),"!R00!C00"),))</f>
        <v/>
      </c>
      <c r="BP173" s="18" t="str">
        <f t="array" aca="1" ref="BP173" ca="1">T(INDEX($BO:$BO,MIN(IF(COUNTIF(BP$1:BP172,$BO$2:$BO$201),4^8,ROW($BO$2:$BO$201)))))</f>
        <v/>
      </c>
    </row>
    <row r="174" spans="1:68">
      <c r="A174" s="344" t="str">
        <f>IF(AND(地價差額試算!A188="",$E174&lt;&gt;""),A173,IF(AND(地價差額試算!A188&lt;&gt;"",$E174&lt;&gt;""),地價差額試算!A188,""))</f>
        <v/>
      </c>
      <c r="B174" s="344" t="str">
        <f>IF(AND(地價差額試算!B188="",$E174&lt;&gt;""),B173,IF(AND(地價差額試算!B188&lt;&gt;"",$E174&lt;&gt;""),地價差額試算!B188,""))</f>
        <v/>
      </c>
      <c r="C174" s="344" t="str">
        <f>IF(AND(地價差額試算!C188="",$E174&lt;&gt;""),C173,IF(AND(地價差額試算!C188&lt;&gt;"",$E174&lt;&gt;""),地價差額試算!C188,""))</f>
        <v/>
      </c>
      <c r="D174" s="344" t="str">
        <f>IF(地價差額試算!D188&lt;&gt;"",地價差額試算!D188,"")</f>
        <v/>
      </c>
      <c r="E174" s="344" t="str">
        <f>IF(地價差額試算!E188&lt;&gt;"",地價差額試算!E188,"")</f>
        <v/>
      </c>
      <c r="F174" s="344" t="str">
        <f>IF(地價差額試算!F188&lt;&gt;"",地價差額試算!F188,"")</f>
        <v/>
      </c>
      <c r="G174" s="344" t="str">
        <f>IF(地價差額試算!G188&lt;&gt;"",地價差額試算!G188,"")</f>
        <v/>
      </c>
      <c r="H174" s="344" t="str">
        <f t="shared" si="280"/>
        <v/>
      </c>
      <c r="I174" s="344" t="str">
        <f t="shared" si="344"/>
        <v/>
      </c>
      <c r="J174" s="344" t="str">
        <f t="shared" si="345"/>
        <v/>
      </c>
      <c r="K174" s="17"/>
      <c r="L174" s="344" t="str">
        <f t="array" ref="L174">IFERROR(INDEX($A$1:$A$200,SMALL(IF($A$2:$A$201&lt;&gt;"",ROW($A$2:$A$201),9999),ROW(L173)),COLUMN(A:A)),"")</f>
        <v/>
      </c>
      <c r="M174" s="344" t="str">
        <f t="array" ref="M174">IFERROR(INDEX($E$1:$E$200,SMALL(IF($E$2:$E$201&lt;&gt;"",ROW($E$2:$E$201),9999),ROW(M173)),COLUMN(A:A)),"")</f>
        <v/>
      </c>
      <c r="N174" s="344" t="str">
        <f t="array" ref="N174">IFERROR(INDEX($F$1:$F$200,SMALL(IF($F$2:$F$201&lt;&gt;"",ROW($F$2:$F$201),9999),ROW(N173)),COLUMN(A:A)),"")</f>
        <v/>
      </c>
      <c r="O174" s="344" t="str">
        <f t="array" ref="O174">IFERROR(INDEX($G$1:$G$200,SMALL(IF($G$2:$G$201&lt;&gt;"",ROW($G$2:$G$201),9999),ROW(O173)),COLUMN(A:A)),"")</f>
        <v/>
      </c>
      <c r="P174" s="17"/>
      <c r="Q174" s="344" t="str">
        <f t="array" ref="Q174:R174">IFERROR((INDEX(L$1:O$201,SMALL(IF(MATCH($L$2:$L$201&amp;$O$2:$O$201,$L$2:$L$201&amp;$O$2:$O$201, )=ROW($L$1:$O$200),ROW($L$2:$O$201),4^8),ROW(A173)),{1,4})&amp;""),"")</f>
        <v/>
      </c>
      <c r="R174" s="344" t="str">
        <v/>
      </c>
      <c r="S174" s="17"/>
      <c r="T174" s="17" t="str">
        <f t="array" ref="T174">T(INDEX(Q:Q,MIN(IF(COUNTIF(T$1:T173,$Q$2:$Q$201),4^8,ROW($Q$2:$Q$201)))))</f>
        <v/>
      </c>
      <c r="U174" s="17" t="str">
        <f t="shared" ref="U174:AD174" ca="1" si="372">IFERROR(OFFSET($R$1,SUMPRODUCT(SMALL(($Q$2:$Q$201=U$1)*ROW($Q$2:$Q$201),ROW(169:169)+COUNTA($Q$2:$Q$201)-SUM(1*($Q$2:$Q$201=U$1))))-1,),"")</f>
        <v/>
      </c>
      <c r="V174" s="17" t="str">
        <f t="shared" ca="1" si="372"/>
        <v/>
      </c>
      <c r="W174" s="17" t="str">
        <f t="shared" ca="1" si="372"/>
        <v/>
      </c>
      <c r="X174" s="17" t="str">
        <f t="shared" ca="1" si="372"/>
        <v/>
      </c>
      <c r="Y174" s="17" t="str">
        <f t="shared" ca="1" si="372"/>
        <v/>
      </c>
      <c r="Z174" s="17" t="str">
        <f t="shared" ca="1" si="372"/>
        <v/>
      </c>
      <c r="AA174" s="17" t="str">
        <f t="shared" ca="1" si="372"/>
        <v/>
      </c>
      <c r="AB174" s="17" t="str">
        <f t="shared" ca="1" si="372"/>
        <v/>
      </c>
      <c r="AC174" s="17" t="str">
        <f t="shared" ca="1" si="372"/>
        <v/>
      </c>
      <c r="AD174" s="17" t="str">
        <f t="shared" ca="1" si="372"/>
        <v/>
      </c>
      <c r="AE174" s="17"/>
      <c r="AF174" s="344" t="str">
        <f>IF(AND(地價差額試算!K188="",$AJ174&lt;&gt;""),AF173,IF(AND(地價差額試算!K188&lt;&gt;"",$AJ174&lt;&gt;""),地價差額試算!K188,""))</f>
        <v/>
      </c>
      <c r="AG174" s="344" t="str">
        <f>IF(AND(地價差額試算!L188="",$AJ174&lt;&gt;""),AG173,IF(AND(地價差額試算!L188&lt;&gt;"",$AJ174&lt;&gt;""),地價差額試算!L188,""))</f>
        <v/>
      </c>
      <c r="AH174" s="344" t="str">
        <f>IF(AND(地價差額試算!M188="",$AJ174&lt;&gt;""),AH173,IF(AND(地價差額試算!M188&lt;&gt;"",$AJ174&lt;&gt;""),地價差額試算!M188,""))</f>
        <v/>
      </c>
      <c r="AI174" s="344" t="str">
        <f>IF(地價差額試算!N188&lt;&gt;"",地價差額試算!N188,"")</f>
        <v/>
      </c>
      <c r="AJ174" s="344" t="str">
        <f>IF(地價差額試算!O188&lt;&gt;"",地價差額試算!O188,"")</f>
        <v/>
      </c>
      <c r="AK174" s="344" t="str">
        <f>IF(地價差額試算!P188&lt;&gt;"",地價差額試算!P188,"")</f>
        <v/>
      </c>
      <c r="AL174" s="344" t="str">
        <f>IF(地價差額試算!Q188&lt;&gt;"",地價差額試算!Q188,"")</f>
        <v/>
      </c>
      <c r="AM174" s="344" t="str">
        <f t="shared" si="282"/>
        <v/>
      </c>
      <c r="AN174" s="344" t="str">
        <f t="shared" si="347"/>
        <v/>
      </c>
      <c r="AO174" s="344" t="str">
        <f t="shared" si="348"/>
        <v/>
      </c>
      <c r="AP174" s="17"/>
      <c r="AQ174" s="344" t="str">
        <f t="array" ref="AQ174">IFERROR(INDEX($AF$1:$AF$200,SMALL(IF($AF$2:$AF$201&lt;&gt;"",ROW($AF$2:$AF$201),9999),ROW(AQ173)),COLUMN(A:A)),"")</f>
        <v/>
      </c>
      <c r="AR174" s="344" t="str">
        <f t="array" ref="AR174">IFERROR(INDEX($AJ$1:$AJ$200,SMALL(IF($AJ$2:$AJ$201&lt;&gt;"",ROW($AJ$2:$AJ$201),9999),ROW(AQ173)),COLUMN(A:A)),"")</f>
        <v/>
      </c>
      <c r="AS174" s="344" t="str">
        <f t="array" ref="AS174">IFERROR(INDEX($AK$1:$AK$200,SMALL(IF($AK$2:$AK$201&lt;&gt;"",ROW($AK$2:$AK$201),9999),ROW(AS173)),COLUMN(A:A)),"")</f>
        <v/>
      </c>
      <c r="AT174" s="344" t="str">
        <f t="array" ref="AT174">IFERROR(INDEX($AL$1:$AL$200,SMALL(IF($AL$2:$AL$201&lt;&gt;"",ROW($AL$2:$AL$201),9999),ROW(AT173)),COLUMN(A:A)),"")</f>
        <v/>
      </c>
      <c r="AU174" s="17"/>
      <c r="AV174" s="344" t="str">
        <f t="array" ref="AV174:AW174">IFERROR((INDEX(AQ$1:AT$201,SMALL(IF(MATCH($AQ$2:$AQ$201&amp;$AT$2:$AT$201,$AQ$2:$AQ$201&amp;$AT$2:$AT$201, )=ROW($AQ$1:$AT$200),ROW($AQ$2:$AT$201),4^8),ROW(AV173)),{1,4})&amp;""),"")</f>
        <v/>
      </c>
      <c r="AW174" s="344" t="str">
        <v/>
      </c>
      <c r="AX174" s="17"/>
      <c r="AY174" s="17" t="str">
        <f t="array" ref="AY174">T(INDEX(AV:AV,MIN(IF(COUNTIF(AY$1:AY173,$AV$2:$AV$201),4^8,ROW($AV$2:$AV$201)))))</f>
        <v/>
      </c>
      <c r="AZ174" s="17" t="str">
        <f t="shared" ref="AZ174:BI174" ca="1" si="373">IFERROR(OFFSET($AW$1,SUMPRODUCT(SMALL(($AV$2:$AV$201=AZ$1)*ROW($AV$2:$AV$201),ROW(169:169)+COUNTA($AV$2:$AV$201)-SUM(1*($AV$2:$AV$201=AZ$1))))-1,),"")</f>
        <v/>
      </c>
      <c r="BA174" s="17" t="str">
        <f t="shared" ca="1" si="373"/>
        <v/>
      </c>
      <c r="BB174" s="17" t="str">
        <f t="shared" ca="1" si="373"/>
        <v/>
      </c>
      <c r="BC174" s="17" t="str">
        <f t="shared" ca="1" si="373"/>
        <v/>
      </c>
      <c r="BD174" s="17" t="str">
        <f t="shared" ca="1" si="373"/>
        <v/>
      </c>
      <c r="BE174" s="17" t="str">
        <f t="shared" ca="1" si="373"/>
        <v/>
      </c>
      <c r="BF174" s="17" t="str">
        <f t="shared" ca="1" si="373"/>
        <v/>
      </c>
      <c r="BG174" s="17" t="str">
        <f t="shared" ca="1" si="373"/>
        <v/>
      </c>
      <c r="BH174" s="17" t="str">
        <f t="shared" ca="1" si="373"/>
        <v/>
      </c>
      <c r="BI174" s="17" t="str">
        <f t="shared" ca="1" si="373"/>
        <v/>
      </c>
      <c r="BJ174" s="17"/>
      <c r="BK174" s="18" t="str">
        <f t="array" ref="BK174">IFERROR(INDEX($E$1:$E$200,SMALL(IF($E$2:$E$201&lt;&gt;"",ROW($E$2:$E$201),9999),ROW($A173)),COLUMN(A:A)),"")</f>
        <v/>
      </c>
      <c r="BL174" s="18" t="str">
        <f t="array" ref="BL174">IFERROR(INDEX($AJ$1:$AJ$200,SMALL(IF($AJ$2:$AJ$201&lt;&gt;"",ROW($AJ$2:$AJ$201),9999),ROW(A173)),COLUMN(A:A)),"")</f>
        <v/>
      </c>
      <c r="BM174" s="18" t="str">
        <f t="array" ref="BM174">T(INDEX($BK:$BK,MIN(IF(COUNTIF(BM$1:BM173,$BK$2:$BK$201),4^8,ROW($BK$2:$BK$201)))))</f>
        <v/>
      </c>
      <c r="BN174" s="18" t="str">
        <f t="array" ref="BN174">T(INDEX($BL:$BL,MIN(IF(COUNTIF(BN$1:BN173,$BL$2:$BL$201),4^8,ROW($BL$2:$BL$201)))))</f>
        <v/>
      </c>
      <c r="BO174" s="18" t="str">
        <f t="array" aca="1" ref="BO174" ca="1">IF(ROW(BO173)&gt;(COUNTA($BM$2:$BN$201)-COUNTIF($BM$2:$BN$201,"")),"",INDIRECT(TEXT(RIGHT(SMALL(IF($BM$2:$BN$501&lt;&gt;"",COLUMN($BM$2:$BN$501)*10001+ROW($BM$2:$BN$501)*100,999999),ROW(BO173)),4),"!R00!C00"),))</f>
        <v/>
      </c>
      <c r="BP174" s="18" t="str">
        <f t="array" aca="1" ref="BP174" ca="1">T(INDEX($BO:$BO,MIN(IF(COUNTIF(BP$1:BP173,$BO$2:$BO$201),4^8,ROW($BO$2:$BO$201)))))</f>
        <v/>
      </c>
    </row>
    <row r="175" spans="1:68">
      <c r="A175" s="344" t="str">
        <f>IF(AND(地價差額試算!A189="",$E175&lt;&gt;""),A174,IF(AND(地價差額試算!A189&lt;&gt;"",$E175&lt;&gt;""),地價差額試算!A189,""))</f>
        <v/>
      </c>
      <c r="B175" s="344" t="str">
        <f>IF(AND(地價差額試算!B189="",$E175&lt;&gt;""),B174,IF(AND(地價差額試算!B189&lt;&gt;"",$E175&lt;&gt;""),地價差額試算!B189,""))</f>
        <v/>
      </c>
      <c r="C175" s="344" t="str">
        <f>IF(AND(地價差額試算!C189="",$E175&lt;&gt;""),C174,IF(AND(地價差額試算!C189&lt;&gt;"",$E175&lt;&gt;""),地價差額試算!C189,""))</f>
        <v/>
      </c>
      <c r="D175" s="344" t="str">
        <f>IF(地價差額試算!D189&lt;&gt;"",地價差額試算!D189,"")</f>
        <v/>
      </c>
      <c r="E175" s="344" t="str">
        <f>IF(地價差額試算!E189&lt;&gt;"",地價差額試算!E189,"")</f>
        <v/>
      </c>
      <c r="F175" s="344" t="str">
        <f>IF(地價差額試算!F189&lt;&gt;"",地價差額試算!F189,"")</f>
        <v/>
      </c>
      <c r="G175" s="344" t="str">
        <f>IF(地價差額試算!G189&lt;&gt;"",地價差額試算!G189,"")</f>
        <v/>
      </c>
      <c r="H175" s="344" t="str">
        <f t="shared" si="280"/>
        <v/>
      </c>
      <c r="I175" s="344" t="str">
        <f t="shared" si="344"/>
        <v/>
      </c>
      <c r="J175" s="344" t="str">
        <f t="shared" si="345"/>
        <v/>
      </c>
      <c r="K175" s="17"/>
      <c r="L175" s="344" t="str">
        <f t="array" ref="L175">IFERROR(INDEX($A$1:$A$200,SMALL(IF($A$2:$A$201&lt;&gt;"",ROW($A$2:$A$201),9999),ROW(L174)),COLUMN(A:A)),"")</f>
        <v/>
      </c>
      <c r="M175" s="344" t="str">
        <f t="array" ref="M175">IFERROR(INDEX($E$1:$E$200,SMALL(IF($E$2:$E$201&lt;&gt;"",ROW($E$2:$E$201),9999),ROW(M174)),COLUMN(A:A)),"")</f>
        <v/>
      </c>
      <c r="N175" s="344" t="str">
        <f t="array" ref="N175">IFERROR(INDEX($F$1:$F$200,SMALL(IF($F$2:$F$201&lt;&gt;"",ROW($F$2:$F$201),9999),ROW(N174)),COLUMN(A:A)),"")</f>
        <v/>
      </c>
      <c r="O175" s="344" t="str">
        <f t="array" ref="O175">IFERROR(INDEX($G$1:$G$200,SMALL(IF($G$2:$G$201&lt;&gt;"",ROW($G$2:$G$201),9999),ROW(O174)),COLUMN(A:A)),"")</f>
        <v/>
      </c>
      <c r="P175" s="17"/>
      <c r="Q175" s="344" t="str">
        <f t="array" ref="Q175:R175">IFERROR((INDEX(L$1:O$201,SMALL(IF(MATCH($L$2:$L$201&amp;$O$2:$O$201,$L$2:$L$201&amp;$O$2:$O$201, )=ROW($L$1:$O$200),ROW($L$2:$O$201),4^8),ROW(A174)),{1,4})&amp;""),"")</f>
        <v/>
      </c>
      <c r="R175" s="344" t="str">
        <v/>
      </c>
      <c r="S175" s="17"/>
      <c r="T175" s="17" t="str">
        <f t="array" ref="T175">T(INDEX(Q:Q,MIN(IF(COUNTIF(T$1:T174,$Q$2:$Q$201),4^8,ROW($Q$2:$Q$201)))))</f>
        <v/>
      </c>
      <c r="U175" s="17" t="str">
        <f t="shared" ref="U175:AD175" ca="1" si="374">IFERROR(OFFSET($R$1,SUMPRODUCT(SMALL(($Q$2:$Q$201=U$1)*ROW($Q$2:$Q$201),ROW(170:170)+COUNTA($Q$2:$Q$201)-SUM(1*($Q$2:$Q$201=U$1))))-1,),"")</f>
        <v/>
      </c>
      <c r="V175" s="17" t="str">
        <f t="shared" ca="1" si="374"/>
        <v/>
      </c>
      <c r="W175" s="17" t="str">
        <f t="shared" ca="1" si="374"/>
        <v/>
      </c>
      <c r="X175" s="17" t="str">
        <f t="shared" ca="1" si="374"/>
        <v/>
      </c>
      <c r="Y175" s="17" t="str">
        <f t="shared" ca="1" si="374"/>
        <v/>
      </c>
      <c r="Z175" s="17" t="str">
        <f t="shared" ca="1" si="374"/>
        <v/>
      </c>
      <c r="AA175" s="17" t="str">
        <f t="shared" ca="1" si="374"/>
        <v/>
      </c>
      <c r="AB175" s="17" t="str">
        <f t="shared" ca="1" si="374"/>
        <v/>
      </c>
      <c r="AC175" s="17" t="str">
        <f t="shared" ca="1" si="374"/>
        <v/>
      </c>
      <c r="AD175" s="17" t="str">
        <f t="shared" ca="1" si="374"/>
        <v/>
      </c>
      <c r="AE175" s="17"/>
      <c r="AF175" s="344" t="str">
        <f>IF(AND(地價差額試算!K189="",$AJ175&lt;&gt;""),AF174,IF(AND(地價差額試算!K189&lt;&gt;"",$AJ175&lt;&gt;""),地價差額試算!K189,""))</f>
        <v/>
      </c>
      <c r="AG175" s="344" t="str">
        <f>IF(AND(地價差額試算!L189="",$AJ175&lt;&gt;""),AG174,IF(AND(地價差額試算!L189&lt;&gt;"",$AJ175&lt;&gt;""),地價差額試算!L189,""))</f>
        <v/>
      </c>
      <c r="AH175" s="344" t="str">
        <f>IF(AND(地價差額試算!M189="",$AJ175&lt;&gt;""),AH174,IF(AND(地價差額試算!M189&lt;&gt;"",$AJ175&lt;&gt;""),地價差額試算!M189,""))</f>
        <v/>
      </c>
      <c r="AI175" s="344" t="str">
        <f>IF(地價差額試算!N189&lt;&gt;"",地價差額試算!N189,"")</f>
        <v/>
      </c>
      <c r="AJ175" s="344" t="str">
        <f>IF(地價差額試算!O189&lt;&gt;"",地價差額試算!O189,"")</f>
        <v/>
      </c>
      <c r="AK175" s="344" t="str">
        <f>IF(地價差額試算!P189&lt;&gt;"",地價差額試算!P189,"")</f>
        <v/>
      </c>
      <c r="AL175" s="344" t="str">
        <f>IF(地價差額試算!Q189&lt;&gt;"",地價差額試算!Q189,"")</f>
        <v/>
      </c>
      <c r="AM175" s="344" t="str">
        <f t="shared" si="282"/>
        <v/>
      </c>
      <c r="AN175" s="344" t="str">
        <f t="shared" si="347"/>
        <v/>
      </c>
      <c r="AO175" s="344" t="str">
        <f t="shared" si="348"/>
        <v/>
      </c>
      <c r="AP175" s="17"/>
      <c r="AQ175" s="344" t="str">
        <f t="array" ref="AQ175">IFERROR(INDEX($AF$1:$AF$200,SMALL(IF($AF$2:$AF$201&lt;&gt;"",ROW($AF$2:$AF$201),9999),ROW(AQ174)),COLUMN(A:A)),"")</f>
        <v/>
      </c>
      <c r="AR175" s="344" t="str">
        <f t="array" ref="AR175">IFERROR(INDEX($AJ$1:$AJ$200,SMALL(IF($AJ$2:$AJ$201&lt;&gt;"",ROW($AJ$2:$AJ$201),9999),ROW(AQ174)),COLUMN(A:A)),"")</f>
        <v/>
      </c>
      <c r="AS175" s="344" t="str">
        <f t="array" ref="AS175">IFERROR(INDEX($AK$1:$AK$200,SMALL(IF($AK$2:$AK$201&lt;&gt;"",ROW($AK$2:$AK$201),9999),ROW(AS174)),COLUMN(A:A)),"")</f>
        <v/>
      </c>
      <c r="AT175" s="344" t="str">
        <f t="array" ref="AT175">IFERROR(INDEX($AL$1:$AL$200,SMALL(IF($AL$2:$AL$201&lt;&gt;"",ROW($AL$2:$AL$201),9999),ROW(AT174)),COLUMN(A:A)),"")</f>
        <v/>
      </c>
      <c r="AU175" s="17"/>
      <c r="AV175" s="344" t="str">
        <f t="array" ref="AV175:AW175">IFERROR((INDEX(AQ$1:AT$201,SMALL(IF(MATCH($AQ$2:$AQ$201&amp;$AT$2:$AT$201,$AQ$2:$AQ$201&amp;$AT$2:$AT$201, )=ROW($AQ$1:$AT$200),ROW($AQ$2:$AT$201),4^8),ROW(AV174)),{1,4})&amp;""),"")</f>
        <v/>
      </c>
      <c r="AW175" s="344" t="str">
        <v/>
      </c>
      <c r="AX175" s="17"/>
      <c r="AY175" s="17" t="str">
        <f t="array" ref="AY175">T(INDEX(AV:AV,MIN(IF(COUNTIF(AY$1:AY174,$AV$2:$AV$201),4^8,ROW($AV$2:$AV$201)))))</f>
        <v/>
      </c>
      <c r="AZ175" s="17" t="str">
        <f t="shared" ref="AZ175:BI175" ca="1" si="375">IFERROR(OFFSET($AW$1,SUMPRODUCT(SMALL(($AV$2:$AV$201=AZ$1)*ROW($AV$2:$AV$201),ROW(170:170)+COUNTA($AV$2:$AV$201)-SUM(1*($AV$2:$AV$201=AZ$1))))-1,),"")</f>
        <v/>
      </c>
      <c r="BA175" s="17" t="str">
        <f t="shared" ca="1" si="375"/>
        <v/>
      </c>
      <c r="BB175" s="17" t="str">
        <f t="shared" ca="1" si="375"/>
        <v/>
      </c>
      <c r="BC175" s="17" t="str">
        <f t="shared" ca="1" si="375"/>
        <v/>
      </c>
      <c r="BD175" s="17" t="str">
        <f t="shared" ca="1" si="375"/>
        <v/>
      </c>
      <c r="BE175" s="17" t="str">
        <f t="shared" ca="1" si="375"/>
        <v/>
      </c>
      <c r="BF175" s="17" t="str">
        <f t="shared" ca="1" si="375"/>
        <v/>
      </c>
      <c r="BG175" s="17" t="str">
        <f t="shared" ca="1" si="375"/>
        <v/>
      </c>
      <c r="BH175" s="17" t="str">
        <f t="shared" ca="1" si="375"/>
        <v/>
      </c>
      <c r="BI175" s="17" t="str">
        <f t="shared" ca="1" si="375"/>
        <v/>
      </c>
      <c r="BJ175" s="17"/>
      <c r="BK175" s="18" t="str">
        <f t="array" ref="BK175">IFERROR(INDEX($E$1:$E$200,SMALL(IF($E$2:$E$201&lt;&gt;"",ROW($E$2:$E$201),9999),ROW($A174)),COLUMN(A:A)),"")</f>
        <v/>
      </c>
      <c r="BL175" s="18" t="str">
        <f t="array" ref="BL175">IFERROR(INDEX($AJ$1:$AJ$200,SMALL(IF($AJ$2:$AJ$201&lt;&gt;"",ROW($AJ$2:$AJ$201),9999),ROW(A174)),COLUMN(A:A)),"")</f>
        <v/>
      </c>
      <c r="BM175" s="18" t="str">
        <f t="array" ref="BM175">T(INDEX($BK:$BK,MIN(IF(COUNTIF(BM$1:BM174,$BK$2:$BK$201),4^8,ROW($BK$2:$BK$201)))))</f>
        <v/>
      </c>
      <c r="BN175" s="18" t="str">
        <f t="array" ref="BN175">T(INDEX($BL:$BL,MIN(IF(COUNTIF(BN$1:BN174,$BL$2:$BL$201),4^8,ROW($BL$2:$BL$201)))))</f>
        <v/>
      </c>
      <c r="BO175" s="18" t="str">
        <f t="array" aca="1" ref="BO175" ca="1">IF(ROW(BO174)&gt;(COUNTA($BM$2:$BN$201)-COUNTIF($BM$2:$BN$201,"")),"",INDIRECT(TEXT(RIGHT(SMALL(IF($BM$2:$BN$501&lt;&gt;"",COLUMN($BM$2:$BN$501)*10001+ROW($BM$2:$BN$501)*100,999999),ROW(BO174)),4),"!R00!C00"),))</f>
        <v/>
      </c>
      <c r="BP175" s="18" t="str">
        <f t="array" aca="1" ref="BP175" ca="1">T(INDEX($BO:$BO,MIN(IF(COUNTIF(BP$1:BP174,$BO$2:$BO$201),4^8,ROW($BO$2:$BO$201)))))</f>
        <v/>
      </c>
    </row>
    <row r="176" spans="1:68">
      <c r="A176" s="344" t="str">
        <f>IF(AND(地價差額試算!A190="",$E176&lt;&gt;""),A175,IF(AND(地價差額試算!A190&lt;&gt;"",$E176&lt;&gt;""),地價差額試算!A190,""))</f>
        <v/>
      </c>
      <c r="B176" s="344" t="str">
        <f>IF(AND(地價差額試算!B190="",$E176&lt;&gt;""),B175,IF(AND(地價差額試算!B190&lt;&gt;"",$E176&lt;&gt;""),地價差額試算!B190,""))</f>
        <v/>
      </c>
      <c r="C176" s="344" t="str">
        <f>IF(AND(地價差額試算!C190="",$E176&lt;&gt;""),C175,IF(AND(地價差額試算!C190&lt;&gt;"",$E176&lt;&gt;""),地價差額試算!C190,""))</f>
        <v/>
      </c>
      <c r="D176" s="344" t="str">
        <f>IF(地價差額試算!D190&lt;&gt;"",地價差額試算!D190,"")</f>
        <v/>
      </c>
      <c r="E176" s="344" t="str">
        <f>IF(地價差額試算!E190&lt;&gt;"",地價差額試算!E190,"")</f>
        <v/>
      </c>
      <c r="F176" s="344" t="str">
        <f>IF(地價差額試算!F190&lt;&gt;"",地價差額試算!F190,"")</f>
        <v/>
      </c>
      <c r="G176" s="344" t="str">
        <f>IF(地價差額試算!G190&lt;&gt;"",地價差額試算!G190,"")</f>
        <v/>
      </c>
      <c r="H176" s="344" t="str">
        <f t="shared" si="280"/>
        <v/>
      </c>
      <c r="I176" s="344" t="str">
        <f t="shared" si="344"/>
        <v/>
      </c>
      <c r="J176" s="344" t="str">
        <f t="shared" si="345"/>
        <v/>
      </c>
      <c r="K176" s="17"/>
      <c r="L176" s="344" t="str">
        <f t="array" ref="L176">IFERROR(INDEX($A$1:$A$200,SMALL(IF($A$2:$A$201&lt;&gt;"",ROW($A$2:$A$201),9999),ROW(L175)),COLUMN(A:A)),"")</f>
        <v/>
      </c>
      <c r="M176" s="344" t="str">
        <f t="array" ref="M176">IFERROR(INDEX($E$1:$E$200,SMALL(IF($E$2:$E$201&lt;&gt;"",ROW($E$2:$E$201),9999),ROW(M175)),COLUMN(A:A)),"")</f>
        <v/>
      </c>
      <c r="N176" s="344" t="str">
        <f t="array" ref="N176">IFERROR(INDEX($F$1:$F$200,SMALL(IF($F$2:$F$201&lt;&gt;"",ROW($F$2:$F$201),9999),ROW(N175)),COLUMN(A:A)),"")</f>
        <v/>
      </c>
      <c r="O176" s="344" t="str">
        <f t="array" ref="O176">IFERROR(INDEX($G$1:$G$200,SMALL(IF($G$2:$G$201&lt;&gt;"",ROW($G$2:$G$201),9999),ROW(O175)),COLUMN(A:A)),"")</f>
        <v/>
      </c>
      <c r="P176" s="17"/>
      <c r="Q176" s="344" t="str">
        <f t="array" ref="Q176:R176">IFERROR((INDEX(L$1:O$201,SMALL(IF(MATCH($L$2:$L$201&amp;$O$2:$O$201,$L$2:$L$201&amp;$O$2:$O$201, )=ROW($L$1:$O$200),ROW($L$2:$O$201),4^8),ROW(A175)),{1,4})&amp;""),"")</f>
        <v/>
      </c>
      <c r="R176" s="344" t="str">
        <v/>
      </c>
      <c r="S176" s="17"/>
      <c r="T176" s="17" t="str">
        <f t="array" ref="T176">T(INDEX(Q:Q,MIN(IF(COUNTIF(T$1:T175,$Q$2:$Q$201),4^8,ROW($Q$2:$Q$201)))))</f>
        <v/>
      </c>
      <c r="U176" s="17" t="str">
        <f t="shared" ref="U176:AD176" ca="1" si="376">IFERROR(OFFSET($R$1,SUMPRODUCT(SMALL(($Q$2:$Q$201=U$1)*ROW($Q$2:$Q$201),ROW(171:171)+COUNTA($Q$2:$Q$201)-SUM(1*($Q$2:$Q$201=U$1))))-1,),"")</f>
        <v/>
      </c>
      <c r="V176" s="17" t="str">
        <f t="shared" ca="1" si="376"/>
        <v/>
      </c>
      <c r="W176" s="17" t="str">
        <f t="shared" ca="1" si="376"/>
        <v/>
      </c>
      <c r="X176" s="17" t="str">
        <f t="shared" ca="1" si="376"/>
        <v/>
      </c>
      <c r="Y176" s="17" t="str">
        <f t="shared" ca="1" si="376"/>
        <v/>
      </c>
      <c r="Z176" s="17" t="str">
        <f t="shared" ca="1" si="376"/>
        <v/>
      </c>
      <c r="AA176" s="17" t="str">
        <f t="shared" ca="1" si="376"/>
        <v/>
      </c>
      <c r="AB176" s="17" t="str">
        <f t="shared" ca="1" si="376"/>
        <v/>
      </c>
      <c r="AC176" s="17" t="str">
        <f t="shared" ca="1" si="376"/>
        <v/>
      </c>
      <c r="AD176" s="17" t="str">
        <f t="shared" ca="1" si="376"/>
        <v/>
      </c>
      <c r="AE176" s="17"/>
      <c r="AF176" s="344" t="str">
        <f>IF(AND(地價差額試算!K190="",$AJ176&lt;&gt;""),AF175,IF(AND(地價差額試算!K190&lt;&gt;"",$AJ176&lt;&gt;""),地價差額試算!K190,""))</f>
        <v/>
      </c>
      <c r="AG176" s="344" t="str">
        <f>IF(AND(地價差額試算!L190="",$AJ176&lt;&gt;""),AG175,IF(AND(地價差額試算!L190&lt;&gt;"",$AJ176&lt;&gt;""),地價差額試算!L190,""))</f>
        <v/>
      </c>
      <c r="AH176" s="344" t="str">
        <f>IF(AND(地價差額試算!M190="",$AJ176&lt;&gt;""),AH175,IF(AND(地價差額試算!M190&lt;&gt;"",$AJ176&lt;&gt;""),地價差額試算!M190,""))</f>
        <v/>
      </c>
      <c r="AI176" s="344" t="str">
        <f>IF(地價差額試算!N190&lt;&gt;"",地價差額試算!N190,"")</f>
        <v/>
      </c>
      <c r="AJ176" s="344" t="str">
        <f>IF(地價差額試算!O190&lt;&gt;"",地價差額試算!O190,"")</f>
        <v/>
      </c>
      <c r="AK176" s="344" t="str">
        <f>IF(地價差額試算!P190&lt;&gt;"",地價差額試算!P190,"")</f>
        <v/>
      </c>
      <c r="AL176" s="344" t="str">
        <f>IF(地價差額試算!Q190&lt;&gt;"",地價差額試算!Q190,"")</f>
        <v/>
      </c>
      <c r="AM176" s="344" t="str">
        <f t="shared" si="282"/>
        <v/>
      </c>
      <c r="AN176" s="344" t="str">
        <f t="shared" si="347"/>
        <v/>
      </c>
      <c r="AO176" s="344" t="str">
        <f t="shared" si="348"/>
        <v/>
      </c>
      <c r="AP176" s="17"/>
      <c r="AQ176" s="344" t="str">
        <f t="array" ref="AQ176">IFERROR(INDEX($AF$1:$AF$200,SMALL(IF($AF$2:$AF$201&lt;&gt;"",ROW($AF$2:$AF$201),9999),ROW(AQ175)),COLUMN(A:A)),"")</f>
        <v/>
      </c>
      <c r="AR176" s="344" t="str">
        <f t="array" ref="AR176">IFERROR(INDEX($AJ$1:$AJ$200,SMALL(IF($AJ$2:$AJ$201&lt;&gt;"",ROW($AJ$2:$AJ$201),9999),ROW(AQ175)),COLUMN(A:A)),"")</f>
        <v/>
      </c>
      <c r="AS176" s="344" t="str">
        <f t="array" ref="AS176">IFERROR(INDEX($AK$1:$AK$200,SMALL(IF($AK$2:$AK$201&lt;&gt;"",ROW($AK$2:$AK$201),9999),ROW(AS175)),COLUMN(A:A)),"")</f>
        <v/>
      </c>
      <c r="AT176" s="344" t="str">
        <f t="array" ref="AT176">IFERROR(INDEX($AL$1:$AL$200,SMALL(IF($AL$2:$AL$201&lt;&gt;"",ROW($AL$2:$AL$201),9999),ROW(AT175)),COLUMN(A:A)),"")</f>
        <v/>
      </c>
      <c r="AU176" s="17"/>
      <c r="AV176" s="344" t="str">
        <f t="array" ref="AV176:AW176">IFERROR((INDEX(AQ$1:AT$201,SMALL(IF(MATCH($AQ$2:$AQ$201&amp;$AT$2:$AT$201,$AQ$2:$AQ$201&amp;$AT$2:$AT$201, )=ROW($AQ$1:$AT$200),ROW($AQ$2:$AT$201),4^8),ROW(AV175)),{1,4})&amp;""),"")</f>
        <v/>
      </c>
      <c r="AW176" s="344" t="str">
        <v/>
      </c>
      <c r="AX176" s="17"/>
      <c r="AY176" s="17" t="str">
        <f t="array" ref="AY176">T(INDEX(AV:AV,MIN(IF(COUNTIF(AY$1:AY175,$AV$2:$AV$201),4^8,ROW($AV$2:$AV$201)))))</f>
        <v/>
      </c>
      <c r="AZ176" s="17" t="str">
        <f t="shared" ref="AZ176:BI176" ca="1" si="377">IFERROR(OFFSET($AW$1,SUMPRODUCT(SMALL(($AV$2:$AV$201=AZ$1)*ROW($AV$2:$AV$201),ROW(171:171)+COUNTA($AV$2:$AV$201)-SUM(1*($AV$2:$AV$201=AZ$1))))-1,),"")</f>
        <v/>
      </c>
      <c r="BA176" s="17" t="str">
        <f t="shared" ca="1" si="377"/>
        <v/>
      </c>
      <c r="BB176" s="17" t="str">
        <f t="shared" ca="1" si="377"/>
        <v/>
      </c>
      <c r="BC176" s="17" t="str">
        <f t="shared" ca="1" si="377"/>
        <v/>
      </c>
      <c r="BD176" s="17" t="str">
        <f t="shared" ca="1" si="377"/>
        <v/>
      </c>
      <c r="BE176" s="17" t="str">
        <f t="shared" ca="1" si="377"/>
        <v/>
      </c>
      <c r="BF176" s="17" t="str">
        <f t="shared" ca="1" si="377"/>
        <v/>
      </c>
      <c r="BG176" s="17" t="str">
        <f t="shared" ca="1" si="377"/>
        <v/>
      </c>
      <c r="BH176" s="17" t="str">
        <f t="shared" ca="1" si="377"/>
        <v/>
      </c>
      <c r="BI176" s="17" t="str">
        <f t="shared" ca="1" si="377"/>
        <v/>
      </c>
      <c r="BJ176" s="17"/>
      <c r="BK176" s="18" t="str">
        <f t="array" ref="BK176">IFERROR(INDEX($E$1:$E$200,SMALL(IF($E$2:$E$201&lt;&gt;"",ROW($E$2:$E$201),9999),ROW($A175)),COLUMN(A:A)),"")</f>
        <v/>
      </c>
      <c r="BL176" s="18" t="str">
        <f t="array" ref="BL176">IFERROR(INDEX($AJ$1:$AJ$200,SMALL(IF($AJ$2:$AJ$201&lt;&gt;"",ROW($AJ$2:$AJ$201),9999),ROW(A175)),COLUMN(A:A)),"")</f>
        <v/>
      </c>
      <c r="BM176" s="18" t="str">
        <f t="array" ref="BM176">T(INDEX($BK:$BK,MIN(IF(COUNTIF(BM$1:BM175,$BK$2:$BK$201),4^8,ROW($BK$2:$BK$201)))))</f>
        <v/>
      </c>
      <c r="BN176" s="18" t="str">
        <f t="array" ref="BN176">T(INDEX($BL:$BL,MIN(IF(COUNTIF(BN$1:BN175,$BL$2:$BL$201),4^8,ROW($BL$2:$BL$201)))))</f>
        <v/>
      </c>
      <c r="BO176" s="18" t="str">
        <f t="array" aca="1" ref="BO176" ca="1">IF(ROW(BO175)&gt;(COUNTA($BM$2:$BN$201)-COUNTIF($BM$2:$BN$201,"")),"",INDIRECT(TEXT(RIGHT(SMALL(IF($BM$2:$BN$501&lt;&gt;"",COLUMN($BM$2:$BN$501)*10001+ROW($BM$2:$BN$501)*100,999999),ROW(BO175)),4),"!R00!C00"),))</f>
        <v/>
      </c>
      <c r="BP176" s="18" t="str">
        <f t="array" aca="1" ref="BP176" ca="1">T(INDEX($BO:$BO,MIN(IF(COUNTIF(BP$1:BP175,$BO$2:$BO$201),4^8,ROW($BO$2:$BO$201)))))</f>
        <v/>
      </c>
    </row>
    <row r="177" spans="1:68">
      <c r="A177" s="344" t="str">
        <f>IF(AND(地價差額試算!A191="",$E177&lt;&gt;""),A176,IF(AND(地價差額試算!A191&lt;&gt;"",$E177&lt;&gt;""),地價差額試算!A191,""))</f>
        <v/>
      </c>
      <c r="B177" s="344" t="str">
        <f>IF(AND(地價差額試算!B191="",$E177&lt;&gt;""),B176,IF(AND(地價差額試算!B191&lt;&gt;"",$E177&lt;&gt;""),地價差額試算!B191,""))</f>
        <v/>
      </c>
      <c r="C177" s="344" t="str">
        <f>IF(AND(地價差額試算!C191="",$E177&lt;&gt;""),C176,IF(AND(地價差額試算!C191&lt;&gt;"",$E177&lt;&gt;""),地價差額試算!C191,""))</f>
        <v/>
      </c>
      <c r="D177" s="344" t="str">
        <f>IF(地價差額試算!D191&lt;&gt;"",地價差額試算!D191,"")</f>
        <v/>
      </c>
      <c r="E177" s="344" t="str">
        <f>IF(地價差額試算!E191&lt;&gt;"",地價差額試算!E191,"")</f>
        <v/>
      </c>
      <c r="F177" s="344" t="str">
        <f>IF(地價差額試算!F191&lt;&gt;"",地價差額試算!F191,"")</f>
        <v/>
      </c>
      <c r="G177" s="344" t="str">
        <f>IF(地價差額試算!G191&lt;&gt;"",地價差額試算!G191,"")</f>
        <v/>
      </c>
      <c r="H177" s="344" t="str">
        <f t="shared" si="280"/>
        <v/>
      </c>
      <c r="I177" s="344" t="str">
        <f t="shared" si="344"/>
        <v/>
      </c>
      <c r="J177" s="344" t="str">
        <f t="shared" si="345"/>
        <v/>
      </c>
      <c r="K177" s="17"/>
      <c r="L177" s="344" t="str">
        <f t="array" ref="L177">IFERROR(INDEX($A$1:$A$200,SMALL(IF($A$2:$A$201&lt;&gt;"",ROW($A$2:$A$201),9999),ROW(L176)),COLUMN(A:A)),"")</f>
        <v/>
      </c>
      <c r="M177" s="344" t="str">
        <f t="array" ref="M177">IFERROR(INDEX($E$1:$E$200,SMALL(IF($E$2:$E$201&lt;&gt;"",ROW($E$2:$E$201),9999),ROW(M176)),COLUMN(A:A)),"")</f>
        <v/>
      </c>
      <c r="N177" s="344" t="str">
        <f t="array" ref="N177">IFERROR(INDEX($F$1:$F$200,SMALL(IF($F$2:$F$201&lt;&gt;"",ROW($F$2:$F$201),9999),ROW(N176)),COLUMN(A:A)),"")</f>
        <v/>
      </c>
      <c r="O177" s="344" t="str">
        <f t="array" ref="O177">IFERROR(INDEX($G$1:$G$200,SMALL(IF($G$2:$G$201&lt;&gt;"",ROW($G$2:$G$201),9999),ROW(O176)),COLUMN(A:A)),"")</f>
        <v/>
      </c>
      <c r="P177" s="17"/>
      <c r="Q177" s="344" t="str">
        <f t="array" ref="Q177:R177">IFERROR((INDEX(L$1:O$201,SMALL(IF(MATCH($L$2:$L$201&amp;$O$2:$O$201,$L$2:$L$201&amp;$O$2:$O$201, )=ROW($L$1:$O$200),ROW($L$2:$O$201),4^8),ROW(A176)),{1,4})&amp;""),"")</f>
        <v/>
      </c>
      <c r="R177" s="344" t="str">
        <v/>
      </c>
      <c r="S177" s="17"/>
      <c r="T177" s="17" t="str">
        <f t="array" ref="T177">T(INDEX(Q:Q,MIN(IF(COUNTIF(T$1:T176,$Q$2:$Q$201),4^8,ROW($Q$2:$Q$201)))))</f>
        <v/>
      </c>
      <c r="U177" s="17" t="str">
        <f t="shared" ref="U177:AD177" ca="1" si="378">IFERROR(OFFSET($R$1,SUMPRODUCT(SMALL(($Q$2:$Q$201=U$1)*ROW($Q$2:$Q$201),ROW(172:172)+COUNTA($Q$2:$Q$201)-SUM(1*($Q$2:$Q$201=U$1))))-1,),"")</f>
        <v/>
      </c>
      <c r="V177" s="17" t="str">
        <f t="shared" ca="1" si="378"/>
        <v/>
      </c>
      <c r="W177" s="17" t="str">
        <f t="shared" ca="1" si="378"/>
        <v/>
      </c>
      <c r="X177" s="17" t="str">
        <f t="shared" ca="1" si="378"/>
        <v/>
      </c>
      <c r="Y177" s="17" t="str">
        <f t="shared" ca="1" si="378"/>
        <v/>
      </c>
      <c r="Z177" s="17" t="str">
        <f t="shared" ca="1" si="378"/>
        <v/>
      </c>
      <c r="AA177" s="17" t="str">
        <f t="shared" ca="1" si="378"/>
        <v/>
      </c>
      <c r="AB177" s="17" t="str">
        <f t="shared" ca="1" si="378"/>
        <v/>
      </c>
      <c r="AC177" s="17" t="str">
        <f t="shared" ca="1" si="378"/>
        <v/>
      </c>
      <c r="AD177" s="17" t="str">
        <f t="shared" ca="1" si="378"/>
        <v/>
      </c>
      <c r="AE177" s="17"/>
      <c r="AF177" s="344" t="str">
        <f>IF(AND(地價差額試算!K191="",$AJ177&lt;&gt;""),AF176,IF(AND(地價差額試算!K191&lt;&gt;"",$AJ177&lt;&gt;""),地價差額試算!K191,""))</f>
        <v/>
      </c>
      <c r="AG177" s="344" t="str">
        <f>IF(AND(地價差額試算!L191="",$AJ177&lt;&gt;""),AG176,IF(AND(地價差額試算!L191&lt;&gt;"",$AJ177&lt;&gt;""),地價差額試算!L191,""))</f>
        <v/>
      </c>
      <c r="AH177" s="344" t="str">
        <f>IF(AND(地價差額試算!M191="",$AJ177&lt;&gt;""),AH176,IF(AND(地價差額試算!M191&lt;&gt;"",$AJ177&lt;&gt;""),地價差額試算!M191,""))</f>
        <v/>
      </c>
      <c r="AI177" s="344" t="str">
        <f>IF(地價差額試算!N191&lt;&gt;"",地價差額試算!N191,"")</f>
        <v/>
      </c>
      <c r="AJ177" s="344" t="str">
        <f>IF(地價差額試算!O191&lt;&gt;"",地價差額試算!O191,"")</f>
        <v/>
      </c>
      <c r="AK177" s="344" t="str">
        <f>IF(地價差額試算!P191&lt;&gt;"",地價差額試算!P191,"")</f>
        <v/>
      </c>
      <c r="AL177" s="344" t="str">
        <f>IF(地價差額試算!Q191&lt;&gt;"",地價差額試算!Q191,"")</f>
        <v/>
      </c>
      <c r="AM177" s="344" t="str">
        <f t="shared" si="282"/>
        <v/>
      </c>
      <c r="AN177" s="344" t="str">
        <f t="shared" si="347"/>
        <v/>
      </c>
      <c r="AO177" s="344" t="str">
        <f t="shared" si="348"/>
        <v/>
      </c>
      <c r="AP177" s="17"/>
      <c r="AQ177" s="344" t="str">
        <f t="array" ref="AQ177">IFERROR(INDEX($AF$1:$AF$200,SMALL(IF($AF$2:$AF$201&lt;&gt;"",ROW($AF$2:$AF$201),9999),ROW(AQ176)),COLUMN(A:A)),"")</f>
        <v/>
      </c>
      <c r="AR177" s="344" t="str">
        <f t="array" ref="AR177">IFERROR(INDEX($AJ$1:$AJ$200,SMALL(IF($AJ$2:$AJ$201&lt;&gt;"",ROW($AJ$2:$AJ$201),9999),ROW(AQ176)),COLUMN(A:A)),"")</f>
        <v/>
      </c>
      <c r="AS177" s="344" t="str">
        <f t="array" ref="AS177">IFERROR(INDEX($AK$1:$AK$200,SMALL(IF($AK$2:$AK$201&lt;&gt;"",ROW($AK$2:$AK$201),9999),ROW(AS176)),COLUMN(A:A)),"")</f>
        <v/>
      </c>
      <c r="AT177" s="344" t="str">
        <f t="array" ref="AT177">IFERROR(INDEX($AL$1:$AL$200,SMALL(IF($AL$2:$AL$201&lt;&gt;"",ROW($AL$2:$AL$201),9999),ROW(AT176)),COLUMN(A:A)),"")</f>
        <v/>
      </c>
      <c r="AU177" s="17"/>
      <c r="AV177" s="344" t="str">
        <f t="array" ref="AV177:AW177">IFERROR((INDEX(AQ$1:AT$201,SMALL(IF(MATCH($AQ$2:$AQ$201&amp;$AT$2:$AT$201,$AQ$2:$AQ$201&amp;$AT$2:$AT$201, )=ROW($AQ$1:$AT$200),ROW($AQ$2:$AT$201),4^8),ROW(AV176)),{1,4})&amp;""),"")</f>
        <v/>
      </c>
      <c r="AW177" s="344" t="str">
        <v/>
      </c>
      <c r="AX177" s="17"/>
      <c r="AY177" s="17" t="str">
        <f t="array" ref="AY177">T(INDEX(AV:AV,MIN(IF(COUNTIF(AY$1:AY176,$AV$2:$AV$201),4^8,ROW($AV$2:$AV$201)))))</f>
        <v/>
      </c>
      <c r="AZ177" s="17" t="str">
        <f t="shared" ref="AZ177:BI177" ca="1" si="379">IFERROR(OFFSET($AW$1,SUMPRODUCT(SMALL(($AV$2:$AV$201=AZ$1)*ROW($AV$2:$AV$201),ROW(172:172)+COUNTA($AV$2:$AV$201)-SUM(1*($AV$2:$AV$201=AZ$1))))-1,),"")</f>
        <v/>
      </c>
      <c r="BA177" s="17" t="str">
        <f t="shared" ca="1" si="379"/>
        <v/>
      </c>
      <c r="BB177" s="17" t="str">
        <f t="shared" ca="1" si="379"/>
        <v/>
      </c>
      <c r="BC177" s="17" t="str">
        <f t="shared" ca="1" si="379"/>
        <v/>
      </c>
      <c r="BD177" s="17" t="str">
        <f t="shared" ca="1" si="379"/>
        <v/>
      </c>
      <c r="BE177" s="17" t="str">
        <f t="shared" ca="1" si="379"/>
        <v/>
      </c>
      <c r="BF177" s="17" t="str">
        <f t="shared" ca="1" si="379"/>
        <v/>
      </c>
      <c r="BG177" s="17" t="str">
        <f t="shared" ca="1" si="379"/>
        <v/>
      </c>
      <c r="BH177" s="17" t="str">
        <f t="shared" ca="1" si="379"/>
        <v/>
      </c>
      <c r="BI177" s="17" t="str">
        <f t="shared" ca="1" si="379"/>
        <v/>
      </c>
      <c r="BJ177" s="17"/>
      <c r="BK177" s="18" t="str">
        <f t="array" ref="BK177">IFERROR(INDEX($E$1:$E$200,SMALL(IF($E$2:$E$201&lt;&gt;"",ROW($E$2:$E$201),9999),ROW($A176)),COLUMN(A:A)),"")</f>
        <v/>
      </c>
      <c r="BL177" s="18" t="str">
        <f t="array" ref="BL177">IFERROR(INDEX($AJ$1:$AJ$200,SMALL(IF($AJ$2:$AJ$201&lt;&gt;"",ROW($AJ$2:$AJ$201),9999),ROW(A176)),COLUMN(A:A)),"")</f>
        <v/>
      </c>
      <c r="BM177" s="18" t="str">
        <f t="array" ref="BM177">T(INDEX($BK:$BK,MIN(IF(COUNTIF(BM$1:BM176,$BK$2:$BK$201),4^8,ROW($BK$2:$BK$201)))))</f>
        <v/>
      </c>
      <c r="BN177" s="18" t="str">
        <f t="array" ref="BN177">T(INDEX($BL:$BL,MIN(IF(COUNTIF(BN$1:BN176,$BL$2:$BL$201),4^8,ROW($BL$2:$BL$201)))))</f>
        <v/>
      </c>
      <c r="BO177" s="18" t="str">
        <f t="array" aca="1" ref="BO177" ca="1">IF(ROW(BO176)&gt;(COUNTA($BM$2:$BN$201)-COUNTIF($BM$2:$BN$201,"")),"",INDIRECT(TEXT(RIGHT(SMALL(IF($BM$2:$BN$501&lt;&gt;"",COLUMN($BM$2:$BN$501)*10001+ROW($BM$2:$BN$501)*100,999999),ROW(BO176)),4),"!R00!C00"),))</f>
        <v/>
      </c>
      <c r="BP177" s="18" t="str">
        <f t="array" aca="1" ref="BP177" ca="1">T(INDEX($BO:$BO,MIN(IF(COUNTIF(BP$1:BP176,$BO$2:$BO$201),4^8,ROW($BO$2:$BO$201)))))</f>
        <v/>
      </c>
    </row>
    <row r="178" spans="1:68">
      <c r="A178" s="344" t="str">
        <f>IF(AND(地價差額試算!A192="",$E178&lt;&gt;""),A177,IF(AND(地價差額試算!A192&lt;&gt;"",$E178&lt;&gt;""),地價差額試算!A192,""))</f>
        <v/>
      </c>
      <c r="B178" s="344" t="str">
        <f>IF(AND(地價差額試算!B192="",$E178&lt;&gt;""),B177,IF(AND(地價差額試算!B192&lt;&gt;"",$E178&lt;&gt;""),地價差額試算!B192,""))</f>
        <v/>
      </c>
      <c r="C178" s="344" t="str">
        <f>IF(AND(地價差額試算!C192="",$E178&lt;&gt;""),C177,IF(AND(地價差額試算!C192&lt;&gt;"",$E178&lt;&gt;""),地價差額試算!C192,""))</f>
        <v/>
      </c>
      <c r="D178" s="344" t="str">
        <f>IF(地價差額試算!D192&lt;&gt;"",地價差額試算!D192,"")</f>
        <v/>
      </c>
      <c r="E178" s="344" t="str">
        <f>IF(地價差額試算!E192&lt;&gt;"",地價差額試算!E192,"")</f>
        <v/>
      </c>
      <c r="F178" s="344" t="str">
        <f>IF(地價差額試算!F192&lt;&gt;"",地價差額試算!F192,"")</f>
        <v/>
      </c>
      <c r="G178" s="344" t="str">
        <f>IF(地價差額試算!G192&lt;&gt;"",地價差額試算!G192,"")</f>
        <v/>
      </c>
      <c r="H178" s="344" t="str">
        <f t="shared" si="280"/>
        <v/>
      </c>
      <c r="I178" s="344" t="str">
        <f t="shared" si="344"/>
        <v/>
      </c>
      <c r="J178" s="344" t="str">
        <f t="shared" si="345"/>
        <v/>
      </c>
      <c r="K178" s="17"/>
      <c r="L178" s="344" t="str">
        <f t="array" ref="L178">IFERROR(INDEX($A$1:$A$200,SMALL(IF($A$2:$A$201&lt;&gt;"",ROW($A$2:$A$201),9999),ROW(L177)),COLUMN(A:A)),"")</f>
        <v/>
      </c>
      <c r="M178" s="344" t="str">
        <f t="array" ref="M178">IFERROR(INDEX($E$1:$E$200,SMALL(IF($E$2:$E$201&lt;&gt;"",ROW($E$2:$E$201),9999),ROW(M177)),COLUMN(A:A)),"")</f>
        <v/>
      </c>
      <c r="N178" s="344" t="str">
        <f t="array" ref="N178">IFERROR(INDEX($F$1:$F$200,SMALL(IF($F$2:$F$201&lt;&gt;"",ROW($F$2:$F$201),9999),ROW(N177)),COLUMN(A:A)),"")</f>
        <v/>
      </c>
      <c r="O178" s="344" t="str">
        <f t="array" ref="O178">IFERROR(INDEX($G$1:$G$200,SMALL(IF($G$2:$G$201&lt;&gt;"",ROW($G$2:$G$201),9999),ROW(O177)),COLUMN(A:A)),"")</f>
        <v/>
      </c>
      <c r="P178" s="17"/>
      <c r="Q178" s="344" t="str">
        <f t="array" ref="Q178:R178">IFERROR((INDEX(L$1:O$201,SMALL(IF(MATCH($L$2:$L$201&amp;$O$2:$O$201,$L$2:$L$201&amp;$O$2:$O$201, )=ROW($L$1:$O$200),ROW($L$2:$O$201),4^8),ROW(A177)),{1,4})&amp;""),"")</f>
        <v/>
      </c>
      <c r="R178" s="344" t="str">
        <v/>
      </c>
      <c r="S178" s="17"/>
      <c r="T178" s="17" t="str">
        <f t="array" ref="T178">T(INDEX(Q:Q,MIN(IF(COUNTIF(T$1:T177,$Q$2:$Q$201),4^8,ROW($Q$2:$Q$201)))))</f>
        <v/>
      </c>
      <c r="U178" s="17" t="str">
        <f t="shared" ref="U178:AD178" ca="1" si="380">IFERROR(OFFSET($R$1,SUMPRODUCT(SMALL(($Q$2:$Q$201=U$1)*ROW($Q$2:$Q$201),ROW(173:173)+COUNTA($Q$2:$Q$201)-SUM(1*($Q$2:$Q$201=U$1))))-1,),"")</f>
        <v/>
      </c>
      <c r="V178" s="17" t="str">
        <f t="shared" ca="1" si="380"/>
        <v/>
      </c>
      <c r="W178" s="17" t="str">
        <f t="shared" ca="1" si="380"/>
        <v/>
      </c>
      <c r="X178" s="17" t="str">
        <f t="shared" ca="1" si="380"/>
        <v/>
      </c>
      <c r="Y178" s="17" t="str">
        <f t="shared" ca="1" si="380"/>
        <v/>
      </c>
      <c r="Z178" s="17" t="str">
        <f t="shared" ca="1" si="380"/>
        <v/>
      </c>
      <c r="AA178" s="17" t="str">
        <f t="shared" ca="1" si="380"/>
        <v/>
      </c>
      <c r="AB178" s="17" t="str">
        <f t="shared" ca="1" si="380"/>
        <v/>
      </c>
      <c r="AC178" s="17" t="str">
        <f t="shared" ca="1" si="380"/>
        <v/>
      </c>
      <c r="AD178" s="17" t="str">
        <f t="shared" ca="1" si="380"/>
        <v/>
      </c>
      <c r="AE178" s="17"/>
      <c r="AF178" s="344" t="str">
        <f>IF(AND(地價差額試算!K192="",$AJ178&lt;&gt;""),AF177,IF(AND(地價差額試算!K192&lt;&gt;"",$AJ178&lt;&gt;""),地價差額試算!K192,""))</f>
        <v/>
      </c>
      <c r="AG178" s="344" t="str">
        <f>IF(AND(地價差額試算!L192="",$AJ178&lt;&gt;""),AG177,IF(AND(地價差額試算!L192&lt;&gt;"",$AJ178&lt;&gt;""),地價差額試算!L192,""))</f>
        <v/>
      </c>
      <c r="AH178" s="344" t="str">
        <f>IF(AND(地價差額試算!M192="",$AJ178&lt;&gt;""),AH177,IF(AND(地價差額試算!M192&lt;&gt;"",$AJ178&lt;&gt;""),地價差額試算!M192,""))</f>
        <v/>
      </c>
      <c r="AI178" s="344" t="str">
        <f>IF(地價差額試算!N192&lt;&gt;"",地價差額試算!N192,"")</f>
        <v/>
      </c>
      <c r="AJ178" s="344" t="str">
        <f>IF(地價差額試算!O192&lt;&gt;"",地價差額試算!O192,"")</f>
        <v/>
      </c>
      <c r="AK178" s="344" t="str">
        <f>IF(地價差額試算!P192&lt;&gt;"",地價差額試算!P192,"")</f>
        <v/>
      </c>
      <c r="AL178" s="344" t="str">
        <f>IF(地價差額試算!Q192&lt;&gt;"",地價差額試算!Q192,"")</f>
        <v/>
      </c>
      <c r="AM178" s="344" t="str">
        <f t="shared" si="282"/>
        <v/>
      </c>
      <c r="AN178" s="344" t="str">
        <f t="shared" si="347"/>
        <v/>
      </c>
      <c r="AO178" s="344" t="str">
        <f t="shared" si="348"/>
        <v/>
      </c>
      <c r="AP178" s="17"/>
      <c r="AQ178" s="344" t="str">
        <f t="array" ref="AQ178">IFERROR(INDEX($AF$1:$AF$200,SMALL(IF($AF$2:$AF$201&lt;&gt;"",ROW($AF$2:$AF$201),9999),ROW(AQ177)),COLUMN(A:A)),"")</f>
        <v/>
      </c>
      <c r="AR178" s="344" t="str">
        <f t="array" ref="AR178">IFERROR(INDEX($AJ$1:$AJ$200,SMALL(IF($AJ$2:$AJ$201&lt;&gt;"",ROW($AJ$2:$AJ$201),9999),ROW(AQ177)),COLUMN(A:A)),"")</f>
        <v/>
      </c>
      <c r="AS178" s="344" t="str">
        <f t="array" ref="AS178">IFERROR(INDEX($AK$1:$AK$200,SMALL(IF($AK$2:$AK$201&lt;&gt;"",ROW($AK$2:$AK$201),9999),ROW(AS177)),COLUMN(A:A)),"")</f>
        <v/>
      </c>
      <c r="AT178" s="344" t="str">
        <f t="array" ref="AT178">IFERROR(INDEX($AL$1:$AL$200,SMALL(IF($AL$2:$AL$201&lt;&gt;"",ROW($AL$2:$AL$201),9999),ROW(AT177)),COLUMN(A:A)),"")</f>
        <v/>
      </c>
      <c r="AU178" s="17"/>
      <c r="AV178" s="344" t="str">
        <f t="array" ref="AV178:AW178">IFERROR((INDEX(AQ$1:AT$201,SMALL(IF(MATCH($AQ$2:$AQ$201&amp;$AT$2:$AT$201,$AQ$2:$AQ$201&amp;$AT$2:$AT$201, )=ROW($AQ$1:$AT$200),ROW($AQ$2:$AT$201),4^8),ROW(AV177)),{1,4})&amp;""),"")</f>
        <v/>
      </c>
      <c r="AW178" s="344" t="str">
        <v/>
      </c>
      <c r="AX178" s="17"/>
      <c r="AY178" s="17" t="str">
        <f t="array" ref="AY178">T(INDEX(AV:AV,MIN(IF(COUNTIF(AY$1:AY177,$AV$2:$AV$201),4^8,ROW($AV$2:$AV$201)))))</f>
        <v/>
      </c>
      <c r="AZ178" s="17" t="str">
        <f t="shared" ref="AZ178:BI178" ca="1" si="381">IFERROR(OFFSET($AW$1,SUMPRODUCT(SMALL(($AV$2:$AV$201=AZ$1)*ROW($AV$2:$AV$201),ROW(173:173)+COUNTA($AV$2:$AV$201)-SUM(1*($AV$2:$AV$201=AZ$1))))-1,),"")</f>
        <v/>
      </c>
      <c r="BA178" s="17" t="str">
        <f t="shared" ca="1" si="381"/>
        <v/>
      </c>
      <c r="BB178" s="17" t="str">
        <f t="shared" ca="1" si="381"/>
        <v/>
      </c>
      <c r="BC178" s="17" t="str">
        <f t="shared" ca="1" si="381"/>
        <v/>
      </c>
      <c r="BD178" s="17" t="str">
        <f t="shared" ca="1" si="381"/>
        <v/>
      </c>
      <c r="BE178" s="17" t="str">
        <f t="shared" ca="1" si="381"/>
        <v/>
      </c>
      <c r="BF178" s="17" t="str">
        <f t="shared" ca="1" si="381"/>
        <v/>
      </c>
      <c r="BG178" s="17" t="str">
        <f t="shared" ca="1" si="381"/>
        <v/>
      </c>
      <c r="BH178" s="17" t="str">
        <f t="shared" ca="1" si="381"/>
        <v/>
      </c>
      <c r="BI178" s="17" t="str">
        <f t="shared" ca="1" si="381"/>
        <v/>
      </c>
      <c r="BJ178" s="17"/>
      <c r="BK178" s="18" t="str">
        <f t="array" ref="BK178">IFERROR(INDEX($E$1:$E$200,SMALL(IF($E$2:$E$201&lt;&gt;"",ROW($E$2:$E$201),9999),ROW($A177)),COLUMN(A:A)),"")</f>
        <v/>
      </c>
      <c r="BL178" s="18" t="str">
        <f t="array" ref="BL178">IFERROR(INDEX($AJ$1:$AJ$200,SMALL(IF($AJ$2:$AJ$201&lt;&gt;"",ROW($AJ$2:$AJ$201),9999),ROW(A177)),COLUMN(A:A)),"")</f>
        <v/>
      </c>
      <c r="BM178" s="18" t="str">
        <f t="array" ref="BM178">T(INDEX($BK:$BK,MIN(IF(COUNTIF(BM$1:BM177,$BK$2:$BK$201),4^8,ROW($BK$2:$BK$201)))))</f>
        <v/>
      </c>
      <c r="BN178" s="18" t="str">
        <f t="array" ref="BN178">T(INDEX($BL:$BL,MIN(IF(COUNTIF(BN$1:BN177,$BL$2:$BL$201),4^8,ROW($BL$2:$BL$201)))))</f>
        <v/>
      </c>
      <c r="BO178" s="18" t="str">
        <f t="array" aca="1" ref="BO178" ca="1">IF(ROW(BO177)&gt;(COUNTA($BM$2:$BN$201)-COUNTIF($BM$2:$BN$201,"")),"",INDIRECT(TEXT(RIGHT(SMALL(IF($BM$2:$BN$501&lt;&gt;"",COLUMN($BM$2:$BN$501)*10001+ROW($BM$2:$BN$501)*100,999999),ROW(BO177)),4),"!R00!C00"),))</f>
        <v/>
      </c>
      <c r="BP178" s="18" t="str">
        <f t="array" aca="1" ref="BP178" ca="1">T(INDEX($BO:$BO,MIN(IF(COUNTIF(BP$1:BP177,$BO$2:$BO$201),4^8,ROW($BO$2:$BO$201)))))</f>
        <v/>
      </c>
    </row>
    <row r="179" spans="1:68">
      <c r="A179" s="344" t="str">
        <f>IF(AND(地價差額試算!A193="",$E179&lt;&gt;""),A178,IF(AND(地價差額試算!A193&lt;&gt;"",$E179&lt;&gt;""),地價差額試算!A193,""))</f>
        <v/>
      </c>
      <c r="B179" s="344" t="str">
        <f>IF(AND(地價差額試算!B193="",$E179&lt;&gt;""),B178,IF(AND(地價差額試算!B193&lt;&gt;"",$E179&lt;&gt;""),地價差額試算!B193,""))</f>
        <v/>
      </c>
      <c r="C179" s="344" t="str">
        <f>IF(AND(地價差額試算!C193="",$E179&lt;&gt;""),C178,IF(AND(地價差額試算!C193&lt;&gt;"",$E179&lt;&gt;""),地價差額試算!C193,""))</f>
        <v/>
      </c>
      <c r="D179" s="344" t="str">
        <f>IF(地價差額試算!D193&lt;&gt;"",地價差額試算!D193,"")</f>
        <v/>
      </c>
      <c r="E179" s="344" t="str">
        <f>IF(地價差額試算!E193&lt;&gt;"",地價差額試算!E193,"")</f>
        <v/>
      </c>
      <c r="F179" s="344" t="str">
        <f>IF(地價差額試算!F193&lt;&gt;"",地價差額試算!F193,"")</f>
        <v/>
      </c>
      <c r="G179" s="344" t="str">
        <f>IF(地價差額試算!G193&lt;&gt;"",地價差額試算!G193,"")</f>
        <v/>
      </c>
      <c r="H179" s="344" t="str">
        <f t="shared" si="280"/>
        <v/>
      </c>
      <c r="I179" s="344" t="str">
        <f t="shared" si="344"/>
        <v/>
      </c>
      <c r="J179" s="344" t="str">
        <f t="shared" si="345"/>
        <v/>
      </c>
      <c r="K179" s="17"/>
      <c r="L179" s="344" t="str">
        <f t="array" ref="L179">IFERROR(INDEX($A$1:$A$200,SMALL(IF($A$2:$A$201&lt;&gt;"",ROW($A$2:$A$201),9999),ROW(L178)),COLUMN(A:A)),"")</f>
        <v/>
      </c>
      <c r="M179" s="344" t="str">
        <f t="array" ref="M179">IFERROR(INDEX($E$1:$E$200,SMALL(IF($E$2:$E$201&lt;&gt;"",ROW($E$2:$E$201),9999),ROW(M178)),COLUMN(A:A)),"")</f>
        <v/>
      </c>
      <c r="N179" s="344" t="str">
        <f t="array" ref="N179">IFERROR(INDEX($F$1:$F$200,SMALL(IF($F$2:$F$201&lt;&gt;"",ROW($F$2:$F$201),9999),ROW(N178)),COLUMN(A:A)),"")</f>
        <v/>
      </c>
      <c r="O179" s="344" t="str">
        <f t="array" ref="O179">IFERROR(INDEX($G$1:$G$200,SMALL(IF($G$2:$G$201&lt;&gt;"",ROW($G$2:$G$201),9999),ROW(O178)),COLUMN(A:A)),"")</f>
        <v/>
      </c>
      <c r="P179" s="17"/>
      <c r="Q179" s="344" t="str">
        <f t="array" ref="Q179:R179">IFERROR((INDEX(L$1:O$201,SMALL(IF(MATCH($L$2:$L$201&amp;$O$2:$O$201,$L$2:$L$201&amp;$O$2:$O$201, )=ROW($L$1:$O$200),ROW($L$2:$O$201),4^8),ROW(A178)),{1,4})&amp;""),"")</f>
        <v/>
      </c>
      <c r="R179" s="344" t="str">
        <v/>
      </c>
      <c r="S179" s="17"/>
      <c r="T179" s="17" t="str">
        <f t="array" ref="T179">T(INDEX(Q:Q,MIN(IF(COUNTIF(T$1:T178,$Q$2:$Q$201),4^8,ROW($Q$2:$Q$201)))))</f>
        <v/>
      </c>
      <c r="U179" s="17" t="str">
        <f t="shared" ref="U179:AD179" ca="1" si="382">IFERROR(OFFSET($R$1,SUMPRODUCT(SMALL(($Q$2:$Q$201=U$1)*ROW($Q$2:$Q$201),ROW(174:174)+COUNTA($Q$2:$Q$201)-SUM(1*($Q$2:$Q$201=U$1))))-1,),"")</f>
        <v/>
      </c>
      <c r="V179" s="17" t="str">
        <f t="shared" ca="1" si="382"/>
        <v/>
      </c>
      <c r="W179" s="17" t="str">
        <f t="shared" ca="1" si="382"/>
        <v/>
      </c>
      <c r="X179" s="17" t="str">
        <f t="shared" ca="1" si="382"/>
        <v/>
      </c>
      <c r="Y179" s="17" t="str">
        <f t="shared" ca="1" si="382"/>
        <v/>
      </c>
      <c r="Z179" s="17" t="str">
        <f t="shared" ca="1" si="382"/>
        <v/>
      </c>
      <c r="AA179" s="17" t="str">
        <f t="shared" ca="1" si="382"/>
        <v/>
      </c>
      <c r="AB179" s="17" t="str">
        <f t="shared" ca="1" si="382"/>
        <v/>
      </c>
      <c r="AC179" s="17" t="str">
        <f t="shared" ca="1" si="382"/>
        <v/>
      </c>
      <c r="AD179" s="17" t="str">
        <f t="shared" ca="1" si="382"/>
        <v/>
      </c>
      <c r="AE179" s="17"/>
      <c r="AF179" s="344" t="str">
        <f>IF(AND(地價差額試算!K193="",$AJ179&lt;&gt;""),AF178,IF(AND(地價差額試算!K193&lt;&gt;"",$AJ179&lt;&gt;""),地價差額試算!K193,""))</f>
        <v/>
      </c>
      <c r="AG179" s="344" t="str">
        <f>IF(AND(地價差額試算!L193="",$AJ179&lt;&gt;""),AG178,IF(AND(地價差額試算!L193&lt;&gt;"",$AJ179&lt;&gt;""),地價差額試算!L193,""))</f>
        <v/>
      </c>
      <c r="AH179" s="344" t="str">
        <f>IF(AND(地價差額試算!M193="",$AJ179&lt;&gt;""),AH178,IF(AND(地價差額試算!M193&lt;&gt;"",$AJ179&lt;&gt;""),地價差額試算!M193,""))</f>
        <v/>
      </c>
      <c r="AI179" s="344" t="str">
        <f>IF(地價差額試算!N193&lt;&gt;"",地價差額試算!N193,"")</f>
        <v/>
      </c>
      <c r="AJ179" s="344" t="str">
        <f>IF(地價差額試算!O193&lt;&gt;"",地價差額試算!O193,"")</f>
        <v/>
      </c>
      <c r="AK179" s="344" t="str">
        <f>IF(地價差額試算!P193&lt;&gt;"",地價差額試算!P193,"")</f>
        <v/>
      </c>
      <c r="AL179" s="344" t="str">
        <f>IF(地價差額試算!Q193&lt;&gt;"",地價差額試算!Q193,"")</f>
        <v/>
      </c>
      <c r="AM179" s="344" t="str">
        <f t="shared" si="282"/>
        <v/>
      </c>
      <c r="AN179" s="344" t="str">
        <f t="shared" si="347"/>
        <v/>
      </c>
      <c r="AO179" s="344" t="str">
        <f t="shared" si="348"/>
        <v/>
      </c>
      <c r="AP179" s="17"/>
      <c r="AQ179" s="344" t="str">
        <f t="array" ref="AQ179">IFERROR(INDEX($AF$1:$AF$200,SMALL(IF($AF$2:$AF$201&lt;&gt;"",ROW($AF$2:$AF$201),9999),ROW(AQ178)),COLUMN(A:A)),"")</f>
        <v/>
      </c>
      <c r="AR179" s="344" t="str">
        <f t="array" ref="AR179">IFERROR(INDEX($AJ$1:$AJ$200,SMALL(IF($AJ$2:$AJ$201&lt;&gt;"",ROW($AJ$2:$AJ$201),9999),ROW(AQ178)),COLUMN(A:A)),"")</f>
        <v/>
      </c>
      <c r="AS179" s="344" t="str">
        <f t="array" ref="AS179">IFERROR(INDEX($AK$1:$AK$200,SMALL(IF($AK$2:$AK$201&lt;&gt;"",ROW($AK$2:$AK$201),9999),ROW(AS178)),COLUMN(A:A)),"")</f>
        <v/>
      </c>
      <c r="AT179" s="344" t="str">
        <f t="array" ref="AT179">IFERROR(INDEX($AL$1:$AL$200,SMALL(IF($AL$2:$AL$201&lt;&gt;"",ROW($AL$2:$AL$201),9999),ROW(AT178)),COLUMN(A:A)),"")</f>
        <v/>
      </c>
      <c r="AU179" s="17"/>
      <c r="AV179" s="344" t="str">
        <f t="array" ref="AV179:AW179">IFERROR((INDEX(AQ$1:AT$201,SMALL(IF(MATCH($AQ$2:$AQ$201&amp;$AT$2:$AT$201,$AQ$2:$AQ$201&amp;$AT$2:$AT$201, )=ROW($AQ$1:$AT$200),ROW($AQ$2:$AT$201),4^8),ROW(AV178)),{1,4})&amp;""),"")</f>
        <v/>
      </c>
      <c r="AW179" s="344" t="str">
        <v/>
      </c>
      <c r="AX179" s="17"/>
      <c r="AY179" s="17" t="str">
        <f t="array" ref="AY179">T(INDEX(AV:AV,MIN(IF(COUNTIF(AY$1:AY178,$AV$2:$AV$201),4^8,ROW($AV$2:$AV$201)))))</f>
        <v/>
      </c>
      <c r="AZ179" s="17" t="str">
        <f t="shared" ref="AZ179:BI179" ca="1" si="383">IFERROR(OFFSET($AW$1,SUMPRODUCT(SMALL(($AV$2:$AV$201=AZ$1)*ROW($AV$2:$AV$201),ROW(174:174)+COUNTA($AV$2:$AV$201)-SUM(1*($AV$2:$AV$201=AZ$1))))-1,),"")</f>
        <v/>
      </c>
      <c r="BA179" s="17" t="str">
        <f t="shared" ca="1" si="383"/>
        <v/>
      </c>
      <c r="BB179" s="17" t="str">
        <f t="shared" ca="1" si="383"/>
        <v/>
      </c>
      <c r="BC179" s="17" t="str">
        <f t="shared" ca="1" si="383"/>
        <v/>
      </c>
      <c r="BD179" s="17" t="str">
        <f t="shared" ca="1" si="383"/>
        <v/>
      </c>
      <c r="BE179" s="17" t="str">
        <f t="shared" ca="1" si="383"/>
        <v/>
      </c>
      <c r="BF179" s="17" t="str">
        <f t="shared" ca="1" si="383"/>
        <v/>
      </c>
      <c r="BG179" s="17" t="str">
        <f t="shared" ca="1" si="383"/>
        <v/>
      </c>
      <c r="BH179" s="17" t="str">
        <f t="shared" ca="1" si="383"/>
        <v/>
      </c>
      <c r="BI179" s="17" t="str">
        <f t="shared" ca="1" si="383"/>
        <v/>
      </c>
      <c r="BJ179" s="17"/>
      <c r="BK179" s="18" t="str">
        <f t="array" ref="BK179">IFERROR(INDEX($E$1:$E$200,SMALL(IF($E$2:$E$201&lt;&gt;"",ROW($E$2:$E$201),9999),ROW($A178)),COLUMN(A:A)),"")</f>
        <v/>
      </c>
      <c r="BL179" s="18" t="str">
        <f t="array" ref="BL179">IFERROR(INDEX($AJ$1:$AJ$200,SMALL(IF($AJ$2:$AJ$201&lt;&gt;"",ROW($AJ$2:$AJ$201),9999),ROW(A178)),COLUMN(A:A)),"")</f>
        <v/>
      </c>
      <c r="BM179" s="18" t="str">
        <f t="array" ref="BM179">T(INDEX($BK:$BK,MIN(IF(COUNTIF(BM$1:BM178,$BK$2:$BK$201),4^8,ROW($BK$2:$BK$201)))))</f>
        <v/>
      </c>
      <c r="BN179" s="18" t="str">
        <f t="array" ref="BN179">T(INDEX($BL:$BL,MIN(IF(COUNTIF(BN$1:BN178,$BL$2:$BL$201),4^8,ROW($BL$2:$BL$201)))))</f>
        <v/>
      </c>
      <c r="BO179" s="18" t="str">
        <f t="array" aca="1" ref="BO179" ca="1">IF(ROW(BO178)&gt;(COUNTA($BM$2:$BN$201)-COUNTIF($BM$2:$BN$201,"")),"",INDIRECT(TEXT(RIGHT(SMALL(IF($BM$2:$BN$501&lt;&gt;"",COLUMN($BM$2:$BN$501)*10001+ROW($BM$2:$BN$501)*100,999999),ROW(BO178)),4),"!R00!C00"),))</f>
        <v/>
      </c>
      <c r="BP179" s="18" t="str">
        <f t="array" aca="1" ref="BP179" ca="1">T(INDEX($BO:$BO,MIN(IF(COUNTIF(BP$1:BP178,$BO$2:$BO$201),4^8,ROW($BO$2:$BO$201)))))</f>
        <v/>
      </c>
    </row>
    <row r="180" spans="1:68">
      <c r="A180" s="344" t="str">
        <f>IF(AND(地價差額試算!A194="",$E180&lt;&gt;""),A179,IF(AND(地價差額試算!A194&lt;&gt;"",$E180&lt;&gt;""),地價差額試算!A194,""))</f>
        <v/>
      </c>
      <c r="B180" s="344" t="str">
        <f>IF(AND(地價差額試算!B194="",$E180&lt;&gt;""),B179,IF(AND(地價差額試算!B194&lt;&gt;"",$E180&lt;&gt;""),地價差額試算!B194,""))</f>
        <v/>
      </c>
      <c r="C180" s="344" t="str">
        <f>IF(AND(地價差額試算!C194="",$E180&lt;&gt;""),C179,IF(AND(地價差額試算!C194&lt;&gt;"",$E180&lt;&gt;""),地價差額試算!C194,""))</f>
        <v/>
      </c>
      <c r="D180" s="344" t="str">
        <f>IF(地價差額試算!D194&lt;&gt;"",地價差額試算!D194,"")</f>
        <v/>
      </c>
      <c r="E180" s="344" t="str">
        <f>IF(地價差額試算!E194&lt;&gt;"",地價差額試算!E194,"")</f>
        <v/>
      </c>
      <c r="F180" s="344" t="str">
        <f>IF(地價差額試算!F194&lt;&gt;"",地價差額試算!F194,"")</f>
        <v/>
      </c>
      <c r="G180" s="344" t="str">
        <f>IF(地價差額試算!G194&lt;&gt;"",地價差額試算!G194,"")</f>
        <v/>
      </c>
      <c r="H180" s="344" t="str">
        <f t="shared" si="280"/>
        <v/>
      </c>
      <c r="I180" s="344" t="str">
        <f t="shared" si="344"/>
        <v/>
      </c>
      <c r="J180" s="344" t="str">
        <f t="shared" si="345"/>
        <v/>
      </c>
      <c r="K180" s="17"/>
      <c r="L180" s="344" t="str">
        <f t="array" ref="L180">IFERROR(INDEX($A$1:$A$200,SMALL(IF($A$2:$A$201&lt;&gt;"",ROW($A$2:$A$201),9999),ROW(L179)),COLUMN(A:A)),"")</f>
        <v/>
      </c>
      <c r="M180" s="344" t="str">
        <f t="array" ref="M180">IFERROR(INDEX($E$1:$E$200,SMALL(IF($E$2:$E$201&lt;&gt;"",ROW($E$2:$E$201),9999),ROW(M179)),COLUMN(A:A)),"")</f>
        <v/>
      </c>
      <c r="N180" s="344" t="str">
        <f t="array" ref="N180">IFERROR(INDEX($F$1:$F$200,SMALL(IF($F$2:$F$201&lt;&gt;"",ROW($F$2:$F$201),9999),ROW(N179)),COLUMN(A:A)),"")</f>
        <v/>
      </c>
      <c r="O180" s="344" t="str">
        <f t="array" ref="O180">IFERROR(INDEX($G$1:$G$200,SMALL(IF($G$2:$G$201&lt;&gt;"",ROW($G$2:$G$201),9999),ROW(O179)),COLUMN(A:A)),"")</f>
        <v/>
      </c>
      <c r="P180" s="17"/>
      <c r="Q180" s="344" t="str">
        <f t="array" ref="Q180:R180">IFERROR((INDEX(L$1:O$201,SMALL(IF(MATCH($L$2:$L$201&amp;$O$2:$O$201,$L$2:$L$201&amp;$O$2:$O$201, )=ROW($L$1:$O$200),ROW($L$2:$O$201),4^8),ROW(A179)),{1,4})&amp;""),"")</f>
        <v/>
      </c>
      <c r="R180" s="344" t="str">
        <v/>
      </c>
      <c r="S180" s="17"/>
      <c r="T180" s="17" t="str">
        <f t="array" ref="T180">T(INDEX(Q:Q,MIN(IF(COUNTIF(T$1:T179,$Q$2:$Q$201),4^8,ROW($Q$2:$Q$201)))))</f>
        <v/>
      </c>
      <c r="U180" s="17" t="str">
        <f t="shared" ref="U180:AD180" ca="1" si="384">IFERROR(OFFSET($R$1,SUMPRODUCT(SMALL(($Q$2:$Q$201=U$1)*ROW($Q$2:$Q$201),ROW(175:175)+COUNTA($Q$2:$Q$201)-SUM(1*($Q$2:$Q$201=U$1))))-1,),"")</f>
        <v/>
      </c>
      <c r="V180" s="17" t="str">
        <f t="shared" ca="1" si="384"/>
        <v/>
      </c>
      <c r="W180" s="17" t="str">
        <f t="shared" ca="1" si="384"/>
        <v/>
      </c>
      <c r="X180" s="17" t="str">
        <f t="shared" ca="1" si="384"/>
        <v/>
      </c>
      <c r="Y180" s="17" t="str">
        <f t="shared" ca="1" si="384"/>
        <v/>
      </c>
      <c r="Z180" s="17" t="str">
        <f t="shared" ca="1" si="384"/>
        <v/>
      </c>
      <c r="AA180" s="17" t="str">
        <f t="shared" ca="1" si="384"/>
        <v/>
      </c>
      <c r="AB180" s="17" t="str">
        <f t="shared" ca="1" si="384"/>
        <v/>
      </c>
      <c r="AC180" s="17" t="str">
        <f t="shared" ca="1" si="384"/>
        <v/>
      </c>
      <c r="AD180" s="17" t="str">
        <f t="shared" ca="1" si="384"/>
        <v/>
      </c>
      <c r="AE180" s="17"/>
      <c r="AF180" s="344" t="str">
        <f>IF(AND(地價差額試算!K194="",$AJ180&lt;&gt;""),AF179,IF(AND(地價差額試算!K194&lt;&gt;"",$AJ180&lt;&gt;""),地價差額試算!K194,""))</f>
        <v/>
      </c>
      <c r="AG180" s="344" t="str">
        <f>IF(AND(地價差額試算!L194="",$AJ180&lt;&gt;""),AG179,IF(AND(地價差額試算!L194&lt;&gt;"",$AJ180&lt;&gt;""),地價差額試算!L194,""))</f>
        <v/>
      </c>
      <c r="AH180" s="344" t="str">
        <f>IF(AND(地價差額試算!M194="",$AJ180&lt;&gt;""),AH179,IF(AND(地價差額試算!M194&lt;&gt;"",$AJ180&lt;&gt;""),地價差額試算!M194,""))</f>
        <v/>
      </c>
      <c r="AI180" s="344" t="str">
        <f>IF(地價差額試算!N194&lt;&gt;"",地價差額試算!N194,"")</f>
        <v/>
      </c>
      <c r="AJ180" s="344" t="str">
        <f>IF(地價差額試算!O194&lt;&gt;"",地價差額試算!O194,"")</f>
        <v/>
      </c>
      <c r="AK180" s="344" t="str">
        <f>IF(地價差額試算!P194&lt;&gt;"",地價差額試算!P194,"")</f>
        <v/>
      </c>
      <c r="AL180" s="344" t="str">
        <f>IF(地價差額試算!Q194&lt;&gt;"",地價差額試算!Q194,"")</f>
        <v/>
      </c>
      <c r="AM180" s="344" t="str">
        <f t="shared" si="282"/>
        <v/>
      </c>
      <c r="AN180" s="344" t="str">
        <f t="shared" si="347"/>
        <v/>
      </c>
      <c r="AO180" s="344" t="str">
        <f t="shared" si="348"/>
        <v/>
      </c>
      <c r="AP180" s="17"/>
      <c r="AQ180" s="344" t="str">
        <f t="array" ref="AQ180">IFERROR(INDEX($AF$1:$AF$200,SMALL(IF($AF$2:$AF$201&lt;&gt;"",ROW($AF$2:$AF$201),9999),ROW(AQ179)),COLUMN(A:A)),"")</f>
        <v/>
      </c>
      <c r="AR180" s="344" t="str">
        <f t="array" ref="AR180">IFERROR(INDEX($AJ$1:$AJ$200,SMALL(IF($AJ$2:$AJ$201&lt;&gt;"",ROW($AJ$2:$AJ$201),9999),ROW(AQ179)),COLUMN(A:A)),"")</f>
        <v/>
      </c>
      <c r="AS180" s="344" t="str">
        <f t="array" ref="AS180">IFERROR(INDEX($AK$1:$AK$200,SMALL(IF($AK$2:$AK$201&lt;&gt;"",ROW($AK$2:$AK$201),9999),ROW(AS179)),COLUMN(A:A)),"")</f>
        <v/>
      </c>
      <c r="AT180" s="344" t="str">
        <f t="array" ref="AT180">IFERROR(INDEX($AL$1:$AL$200,SMALL(IF($AL$2:$AL$201&lt;&gt;"",ROW($AL$2:$AL$201),9999),ROW(AT179)),COLUMN(A:A)),"")</f>
        <v/>
      </c>
      <c r="AU180" s="17"/>
      <c r="AV180" s="344" t="str">
        <f t="array" ref="AV180:AW180">IFERROR((INDEX(AQ$1:AT$201,SMALL(IF(MATCH($AQ$2:$AQ$201&amp;$AT$2:$AT$201,$AQ$2:$AQ$201&amp;$AT$2:$AT$201, )=ROW($AQ$1:$AT$200),ROW($AQ$2:$AT$201),4^8),ROW(AV179)),{1,4})&amp;""),"")</f>
        <v/>
      </c>
      <c r="AW180" s="344" t="str">
        <v/>
      </c>
      <c r="AX180" s="17"/>
      <c r="AY180" s="17" t="str">
        <f t="array" ref="AY180">T(INDEX(AV:AV,MIN(IF(COUNTIF(AY$1:AY179,$AV$2:$AV$201),4^8,ROW($AV$2:$AV$201)))))</f>
        <v/>
      </c>
      <c r="AZ180" s="17" t="str">
        <f t="shared" ref="AZ180:BI180" ca="1" si="385">IFERROR(OFFSET($AW$1,SUMPRODUCT(SMALL(($AV$2:$AV$201=AZ$1)*ROW($AV$2:$AV$201),ROW(175:175)+COUNTA($AV$2:$AV$201)-SUM(1*($AV$2:$AV$201=AZ$1))))-1,),"")</f>
        <v/>
      </c>
      <c r="BA180" s="17" t="str">
        <f t="shared" ca="1" si="385"/>
        <v/>
      </c>
      <c r="BB180" s="17" t="str">
        <f t="shared" ca="1" si="385"/>
        <v/>
      </c>
      <c r="BC180" s="17" t="str">
        <f t="shared" ca="1" si="385"/>
        <v/>
      </c>
      <c r="BD180" s="17" t="str">
        <f t="shared" ca="1" si="385"/>
        <v/>
      </c>
      <c r="BE180" s="17" t="str">
        <f t="shared" ca="1" si="385"/>
        <v/>
      </c>
      <c r="BF180" s="17" t="str">
        <f t="shared" ca="1" si="385"/>
        <v/>
      </c>
      <c r="BG180" s="17" t="str">
        <f t="shared" ca="1" si="385"/>
        <v/>
      </c>
      <c r="BH180" s="17" t="str">
        <f t="shared" ca="1" si="385"/>
        <v/>
      </c>
      <c r="BI180" s="17" t="str">
        <f t="shared" ca="1" si="385"/>
        <v/>
      </c>
      <c r="BJ180" s="17"/>
      <c r="BK180" s="18" t="str">
        <f t="array" ref="BK180">IFERROR(INDEX($E$1:$E$200,SMALL(IF($E$2:$E$201&lt;&gt;"",ROW($E$2:$E$201),9999),ROW($A179)),COLUMN(A:A)),"")</f>
        <v/>
      </c>
      <c r="BL180" s="18" t="str">
        <f t="array" ref="BL180">IFERROR(INDEX($AJ$1:$AJ$200,SMALL(IF($AJ$2:$AJ$201&lt;&gt;"",ROW($AJ$2:$AJ$201),9999),ROW(A179)),COLUMN(A:A)),"")</f>
        <v/>
      </c>
      <c r="BM180" s="18" t="str">
        <f t="array" ref="BM180">T(INDEX($BK:$BK,MIN(IF(COUNTIF(BM$1:BM179,$BK$2:$BK$201),4^8,ROW($BK$2:$BK$201)))))</f>
        <v/>
      </c>
      <c r="BN180" s="18" t="str">
        <f t="array" ref="BN180">T(INDEX($BL:$BL,MIN(IF(COUNTIF(BN$1:BN179,$BL$2:$BL$201),4^8,ROW($BL$2:$BL$201)))))</f>
        <v/>
      </c>
      <c r="BO180" s="18" t="str">
        <f t="array" aca="1" ref="BO180" ca="1">IF(ROW(BO179)&gt;(COUNTA($BM$2:$BN$201)-COUNTIF($BM$2:$BN$201,"")),"",INDIRECT(TEXT(RIGHT(SMALL(IF($BM$2:$BN$501&lt;&gt;"",COLUMN($BM$2:$BN$501)*10001+ROW($BM$2:$BN$501)*100,999999),ROW(BO179)),4),"!R00!C00"),))</f>
        <v/>
      </c>
      <c r="BP180" s="18" t="str">
        <f t="array" aca="1" ref="BP180" ca="1">T(INDEX($BO:$BO,MIN(IF(COUNTIF(BP$1:BP179,$BO$2:$BO$201),4^8,ROW($BO$2:$BO$201)))))</f>
        <v/>
      </c>
    </row>
    <row r="181" spans="1:68">
      <c r="A181" s="344" t="str">
        <f>IF(AND(地價差額試算!A195="",$E181&lt;&gt;""),A180,IF(AND(地價差額試算!A195&lt;&gt;"",$E181&lt;&gt;""),地價差額試算!A195,""))</f>
        <v/>
      </c>
      <c r="B181" s="344" t="str">
        <f>IF(AND(地價差額試算!B195="",$E181&lt;&gt;""),B180,IF(AND(地價差額試算!B195&lt;&gt;"",$E181&lt;&gt;""),地價差額試算!B195,""))</f>
        <v/>
      </c>
      <c r="C181" s="344" t="str">
        <f>IF(AND(地價差額試算!C195="",$E181&lt;&gt;""),C180,IF(AND(地價差額試算!C195&lt;&gt;"",$E181&lt;&gt;""),地價差額試算!C195,""))</f>
        <v/>
      </c>
      <c r="D181" s="344" t="str">
        <f>IF(地價差額試算!D195&lt;&gt;"",地價差額試算!D195,"")</f>
        <v/>
      </c>
      <c r="E181" s="344" t="str">
        <f>IF(地價差額試算!E195&lt;&gt;"",地價差額試算!E195,"")</f>
        <v/>
      </c>
      <c r="F181" s="344" t="str">
        <f>IF(地價差額試算!F195&lt;&gt;"",地價差額試算!F195,"")</f>
        <v/>
      </c>
      <c r="G181" s="344" t="str">
        <f>IF(地價差額試算!G195&lt;&gt;"",地價差額試算!G195,"")</f>
        <v/>
      </c>
      <c r="H181" s="344" t="str">
        <f t="shared" si="280"/>
        <v/>
      </c>
      <c r="I181" s="344" t="str">
        <f t="shared" si="344"/>
        <v/>
      </c>
      <c r="J181" s="344" t="str">
        <f t="shared" si="345"/>
        <v/>
      </c>
      <c r="K181" s="17"/>
      <c r="L181" s="344" t="str">
        <f t="array" ref="L181">IFERROR(INDEX($A$1:$A$200,SMALL(IF($A$2:$A$201&lt;&gt;"",ROW($A$2:$A$201),9999),ROW(L180)),COLUMN(A:A)),"")</f>
        <v/>
      </c>
      <c r="M181" s="344" t="str">
        <f t="array" ref="M181">IFERROR(INDEX($E$1:$E$200,SMALL(IF($E$2:$E$201&lt;&gt;"",ROW($E$2:$E$201),9999),ROW(M180)),COLUMN(A:A)),"")</f>
        <v/>
      </c>
      <c r="N181" s="344" t="str">
        <f t="array" ref="N181">IFERROR(INDEX($F$1:$F$200,SMALL(IF($F$2:$F$201&lt;&gt;"",ROW($F$2:$F$201),9999),ROW(N180)),COLUMN(A:A)),"")</f>
        <v/>
      </c>
      <c r="O181" s="344" t="str">
        <f t="array" ref="O181">IFERROR(INDEX($G$1:$G$200,SMALL(IF($G$2:$G$201&lt;&gt;"",ROW($G$2:$G$201),9999),ROW(O180)),COLUMN(A:A)),"")</f>
        <v/>
      </c>
      <c r="P181" s="17"/>
      <c r="Q181" s="344" t="str">
        <f t="array" ref="Q181:R181">IFERROR((INDEX(L$1:O$201,SMALL(IF(MATCH($L$2:$L$201&amp;$O$2:$O$201,$L$2:$L$201&amp;$O$2:$O$201, )=ROW($L$1:$O$200),ROW($L$2:$O$201),4^8),ROW(A180)),{1,4})&amp;""),"")</f>
        <v/>
      </c>
      <c r="R181" s="344" t="str">
        <v/>
      </c>
      <c r="S181" s="17"/>
      <c r="T181" s="17" t="str">
        <f t="array" ref="T181">T(INDEX(Q:Q,MIN(IF(COUNTIF(T$1:T180,$Q$2:$Q$201),4^8,ROW($Q$2:$Q$201)))))</f>
        <v/>
      </c>
      <c r="U181" s="17" t="str">
        <f t="shared" ref="U181:AD181" ca="1" si="386">IFERROR(OFFSET($R$1,SUMPRODUCT(SMALL(($Q$2:$Q$201=U$1)*ROW($Q$2:$Q$201),ROW(176:176)+COUNTA($Q$2:$Q$201)-SUM(1*($Q$2:$Q$201=U$1))))-1,),"")</f>
        <v/>
      </c>
      <c r="V181" s="17" t="str">
        <f t="shared" ca="1" si="386"/>
        <v/>
      </c>
      <c r="W181" s="17" t="str">
        <f t="shared" ca="1" si="386"/>
        <v/>
      </c>
      <c r="X181" s="17" t="str">
        <f t="shared" ca="1" si="386"/>
        <v/>
      </c>
      <c r="Y181" s="17" t="str">
        <f t="shared" ca="1" si="386"/>
        <v/>
      </c>
      <c r="Z181" s="17" t="str">
        <f t="shared" ca="1" si="386"/>
        <v/>
      </c>
      <c r="AA181" s="17" t="str">
        <f t="shared" ca="1" si="386"/>
        <v/>
      </c>
      <c r="AB181" s="17" t="str">
        <f t="shared" ca="1" si="386"/>
        <v/>
      </c>
      <c r="AC181" s="17" t="str">
        <f t="shared" ca="1" si="386"/>
        <v/>
      </c>
      <c r="AD181" s="17" t="str">
        <f t="shared" ca="1" si="386"/>
        <v/>
      </c>
      <c r="AE181" s="17"/>
      <c r="AF181" s="344" t="str">
        <f>IF(AND(地價差額試算!K195="",$AJ181&lt;&gt;""),AF180,IF(AND(地價差額試算!K195&lt;&gt;"",$AJ181&lt;&gt;""),地價差額試算!K195,""))</f>
        <v/>
      </c>
      <c r="AG181" s="344" t="str">
        <f>IF(AND(地價差額試算!L195="",$AJ181&lt;&gt;""),AG180,IF(AND(地價差額試算!L195&lt;&gt;"",$AJ181&lt;&gt;""),地價差額試算!L195,""))</f>
        <v/>
      </c>
      <c r="AH181" s="344" t="str">
        <f>IF(AND(地價差額試算!M195="",$AJ181&lt;&gt;""),AH180,IF(AND(地價差額試算!M195&lt;&gt;"",$AJ181&lt;&gt;""),地價差額試算!M195,""))</f>
        <v/>
      </c>
      <c r="AI181" s="344" t="str">
        <f>IF(地價差額試算!N195&lt;&gt;"",地價差額試算!N195,"")</f>
        <v/>
      </c>
      <c r="AJ181" s="344" t="str">
        <f>IF(地價差額試算!O195&lt;&gt;"",地價差額試算!O195,"")</f>
        <v/>
      </c>
      <c r="AK181" s="344" t="str">
        <f>IF(地價差額試算!P195&lt;&gt;"",地價差額試算!P195,"")</f>
        <v/>
      </c>
      <c r="AL181" s="344" t="str">
        <f>IF(地價差額試算!Q195&lt;&gt;"",地價差額試算!Q195,"")</f>
        <v/>
      </c>
      <c r="AM181" s="344" t="str">
        <f t="shared" si="282"/>
        <v/>
      </c>
      <c r="AN181" s="344" t="str">
        <f t="shared" si="347"/>
        <v/>
      </c>
      <c r="AO181" s="344" t="str">
        <f t="shared" si="348"/>
        <v/>
      </c>
      <c r="AP181" s="17"/>
      <c r="AQ181" s="344" t="str">
        <f t="array" ref="AQ181">IFERROR(INDEX($AF$1:$AF$200,SMALL(IF($AF$2:$AF$201&lt;&gt;"",ROW($AF$2:$AF$201),9999),ROW(AQ180)),COLUMN(A:A)),"")</f>
        <v/>
      </c>
      <c r="AR181" s="344" t="str">
        <f t="array" ref="AR181">IFERROR(INDEX($AJ$1:$AJ$200,SMALL(IF($AJ$2:$AJ$201&lt;&gt;"",ROW($AJ$2:$AJ$201),9999),ROW(AQ180)),COLUMN(A:A)),"")</f>
        <v/>
      </c>
      <c r="AS181" s="344" t="str">
        <f t="array" ref="AS181">IFERROR(INDEX($AK$1:$AK$200,SMALL(IF($AK$2:$AK$201&lt;&gt;"",ROW($AK$2:$AK$201),9999),ROW(AS180)),COLUMN(A:A)),"")</f>
        <v/>
      </c>
      <c r="AT181" s="344" t="str">
        <f t="array" ref="AT181">IFERROR(INDEX($AL$1:$AL$200,SMALL(IF($AL$2:$AL$201&lt;&gt;"",ROW($AL$2:$AL$201),9999),ROW(AT180)),COLUMN(A:A)),"")</f>
        <v/>
      </c>
      <c r="AU181" s="17"/>
      <c r="AV181" s="344" t="str">
        <f t="array" ref="AV181:AW181">IFERROR((INDEX(AQ$1:AT$201,SMALL(IF(MATCH($AQ$2:$AQ$201&amp;$AT$2:$AT$201,$AQ$2:$AQ$201&amp;$AT$2:$AT$201, )=ROW($AQ$1:$AT$200),ROW($AQ$2:$AT$201),4^8),ROW(AV180)),{1,4})&amp;""),"")</f>
        <v/>
      </c>
      <c r="AW181" s="344" t="str">
        <v/>
      </c>
      <c r="AX181" s="17"/>
      <c r="AY181" s="17" t="str">
        <f t="array" ref="AY181">T(INDEX(AV:AV,MIN(IF(COUNTIF(AY$1:AY180,$AV$2:$AV$201),4^8,ROW($AV$2:$AV$201)))))</f>
        <v/>
      </c>
      <c r="AZ181" s="17" t="str">
        <f t="shared" ref="AZ181:BI181" ca="1" si="387">IFERROR(OFFSET($AW$1,SUMPRODUCT(SMALL(($AV$2:$AV$201=AZ$1)*ROW($AV$2:$AV$201),ROW(176:176)+COUNTA($AV$2:$AV$201)-SUM(1*($AV$2:$AV$201=AZ$1))))-1,),"")</f>
        <v/>
      </c>
      <c r="BA181" s="17" t="str">
        <f t="shared" ca="1" si="387"/>
        <v/>
      </c>
      <c r="BB181" s="17" t="str">
        <f t="shared" ca="1" si="387"/>
        <v/>
      </c>
      <c r="BC181" s="17" t="str">
        <f t="shared" ca="1" si="387"/>
        <v/>
      </c>
      <c r="BD181" s="17" t="str">
        <f t="shared" ca="1" si="387"/>
        <v/>
      </c>
      <c r="BE181" s="17" t="str">
        <f t="shared" ca="1" si="387"/>
        <v/>
      </c>
      <c r="BF181" s="17" t="str">
        <f t="shared" ca="1" si="387"/>
        <v/>
      </c>
      <c r="BG181" s="17" t="str">
        <f t="shared" ca="1" si="387"/>
        <v/>
      </c>
      <c r="BH181" s="17" t="str">
        <f t="shared" ca="1" si="387"/>
        <v/>
      </c>
      <c r="BI181" s="17" t="str">
        <f t="shared" ca="1" si="387"/>
        <v/>
      </c>
      <c r="BJ181" s="17"/>
      <c r="BK181" s="18" t="str">
        <f t="array" ref="BK181">IFERROR(INDEX($E$1:$E$200,SMALL(IF($E$2:$E$201&lt;&gt;"",ROW($E$2:$E$201),9999),ROW($A180)),COLUMN(A:A)),"")</f>
        <v/>
      </c>
      <c r="BL181" s="18" t="str">
        <f t="array" ref="BL181">IFERROR(INDEX($AJ$1:$AJ$200,SMALL(IF($AJ$2:$AJ$201&lt;&gt;"",ROW($AJ$2:$AJ$201),9999),ROW(A180)),COLUMN(A:A)),"")</f>
        <v/>
      </c>
      <c r="BM181" s="18" t="str">
        <f t="array" ref="BM181">T(INDEX($BK:$BK,MIN(IF(COUNTIF(BM$1:BM180,$BK$2:$BK$201),4^8,ROW($BK$2:$BK$201)))))</f>
        <v/>
      </c>
      <c r="BN181" s="18" t="str">
        <f t="array" ref="BN181">T(INDEX($BL:$BL,MIN(IF(COUNTIF(BN$1:BN180,$BL$2:$BL$201),4^8,ROW($BL$2:$BL$201)))))</f>
        <v/>
      </c>
      <c r="BO181" s="18" t="str">
        <f t="array" aca="1" ref="BO181" ca="1">IF(ROW(BO180)&gt;(COUNTA($BM$2:$BN$201)-COUNTIF($BM$2:$BN$201,"")),"",INDIRECT(TEXT(RIGHT(SMALL(IF($BM$2:$BN$501&lt;&gt;"",COLUMN($BM$2:$BN$501)*10001+ROW($BM$2:$BN$501)*100,999999),ROW(BO180)),4),"!R00!C00"),))</f>
        <v/>
      </c>
      <c r="BP181" s="18" t="str">
        <f t="array" aca="1" ref="BP181" ca="1">T(INDEX($BO:$BO,MIN(IF(COUNTIF(BP$1:BP180,$BO$2:$BO$201),4^8,ROW($BO$2:$BO$201)))))</f>
        <v/>
      </c>
    </row>
    <row r="182" spans="1:68">
      <c r="A182" s="344" t="str">
        <f>IF(AND(地價差額試算!A196="",$E182&lt;&gt;""),A181,IF(AND(地價差額試算!A196&lt;&gt;"",$E182&lt;&gt;""),地價差額試算!A196,""))</f>
        <v/>
      </c>
      <c r="B182" s="344" t="str">
        <f>IF(AND(地價差額試算!B196="",$E182&lt;&gt;""),B181,IF(AND(地價差額試算!B196&lt;&gt;"",$E182&lt;&gt;""),地價差額試算!B196,""))</f>
        <v/>
      </c>
      <c r="C182" s="344" t="str">
        <f>IF(AND(地價差額試算!C196="",$E182&lt;&gt;""),C181,IF(AND(地價差額試算!C196&lt;&gt;"",$E182&lt;&gt;""),地價差額試算!C196,""))</f>
        <v/>
      </c>
      <c r="D182" s="344" t="str">
        <f>IF(地價差額試算!D196&lt;&gt;"",地價差額試算!D196,"")</f>
        <v/>
      </c>
      <c r="E182" s="344" t="str">
        <f>IF(地價差額試算!E196&lt;&gt;"",地價差額試算!E196,"")</f>
        <v/>
      </c>
      <c r="F182" s="344" t="str">
        <f>IF(地價差額試算!F196&lt;&gt;"",地價差額試算!F196,"")</f>
        <v/>
      </c>
      <c r="G182" s="344" t="str">
        <f>IF(地價差額試算!G196&lt;&gt;"",地價差額試算!G196,"")</f>
        <v/>
      </c>
      <c r="H182" s="344" t="str">
        <f t="shared" si="280"/>
        <v/>
      </c>
      <c r="I182" s="344" t="str">
        <f t="shared" si="344"/>
        <v/>
      </c>
      <c r="J182" s="344" t="str">
        <f t="shared" si="345"/>
        <v/>
      </c>
      <c r="K182" s="17"/>
      <c r="L182" s="344" t="str">
        <f t="array" ref="L182">IFERROR(INDEX($A$1:$A$200,SMALL(IF($A$2:$A$201&lt;&gt;"",ROW($A$2:$A$201),9999),ROW(L181)),COLUMN(A:A)),"")</f>
        <v/>
      </c>
      <c r="M182" s="344" t="str">
        <f t="array" ref="M182">IFERROR(INDEX($E$1:$E$200,SMALL(IF($E$2:$E$201&lt;&gt;"",ROW($E$2:$E$201),9999),ROW(M181)),COLUMN(A:A)),"")</f>
        <v/>
      </c>
      <c r="N182" s="344" t="str">
        <f t="array" ref="N182">IFERROR(INDEX($F$1:$F$200,SMALL(IF($F$2:$F$201&lt;&gt;"",ROW($F$2:$F$201),9999),ROW(N181)),COLUMN(A:A)),"")</f>
        <v/>
      </c>
      <c r="O182" s="344" t="str">
        <f t="array" ref="O182">IFERROR(INDEX($G$1:$G$200,SMALL(IF($G$2:$G$201&lt;&gt;"",ROW($G$2:$G$201),9999),ROW(O181)),COLUMN(A:A)),"")</f>
        <v/>
      </c>
      <c r="P182" s="17"/>
      <c r="Q182" s="344" t="str">
        <f t="array" ref="Q182:R182">IFERROR((INDEX(L$1:O$201,SMALL(IF(MATCH($L$2:$L$201&amp;$O$2:$O$201,$L$2:$L$201&amp;$O$2:$O$201, )=ROW($L$1:$O$200),ROW($L$2:$O$201),4^8),ROW(A181)),{1,4})&amp;""),"")</f>
        <v/>
      </c>
      <c r="R182" s="344" t="str">
        <v/>
      </c>
      <c r="S182" s="17"/>
      <c r="T182" s="17" t="str">
        <f t="array" ref="T182">T(INDEX(Q:Q,MIN(IF(COUNTIF(T$1:T181,$Q$2:$Q$201),4^8,ROW($Q$2:$Q$201)))))</f>
        <v/>
      </c>
      <c r="U182" s="17" t="str">
        <f t="shared" ref="U182:AD182" ca="1" si="388">IFERROR(OFFSET($R$1,SUMPRODUCT(SMALL(($Q$2:$Q$201=U$1)*ROW($Q$2:$Q$201),ROW(177:177)+COUNTA($Q$2:$Q$201)-SUM(1*($Q$2:$Q$201=U$1))))-1,),"")</f>
        <v/>
      </c>
      <c r="V182" s="17" t="str">
        <f t="shared" ca="1" si="388"/>
        <v/>
      </c>
      <c r="W182" s="17" t="str">
        <f t="shared" ca="1" si="388"/>
        <v/>
      </c>
      <c r="X182" s="17" t="str">
        <f t="shared" ca="1" si="388"/>
        <v/>
      </c>
      <c r="Y182" s="17" t="str">
        <f t="shared" ca="1" si="388"/>
        <v/>
      </c>
      <c r="Z182" s="17" t="str">
        <f t="shared" ca="1" si="388"/>
        <v/>
      </c>
      <c r="AA182" s="17" t="str">
        <f t="shared" ca="1" si="388"/>
        <v/>
      </c>
      <c r="AB182" s="17" t="str">
        <f t="shared" ca="1" si="388"/>
        <v/>
      </c>
      <c r="AC182" s="17" t="str">
        <f t="shared" ca="1" si="388"/>
        <v/>
      </c>
      <c r="AD182" s="17" t="str">
        <f t="shared" ca="1" si="388"/>
        <v/>
      </c>
      <c r="AE182" s="17"/>
      <c r="AF182" s="344" t="str">
        <f>IF(AND(地價差額試算!K196="",$AJ182&lt;&gt;""),AF181,IF(AND(地價差額試算!K196&lt;&gt;"",$AJ182&lt;&gt;""),地價差額試算!K196,""))</f>
        <v/>
      </c>
      <c r="AG182" s="344" t="str">
        <f>IF(AND(地價差額試算!L196="",$AJ182&lt;&gt;""),AG181,IF(AND(地價差額試算!L196&lt;&gt;"",$AJ182&lt;&gt;""),地價差額試算!L196,""))</f>
        <v/>
      </c>
      <c r="AH182" s="344" t="str">
        <f>IF(AND(地價差額試算!M196="",$AJ182&lt;&gt;""),AH181,IF(AND(地價差額試算!M196&lt;&gt;"",$AJ182&lt;&gt;""),地價差額試算!M196,""))</f>
        <v/>
      </c>
      <c r="AI182" s="344" t="str">
        <f>IF(地價差額試算!N196&lt;&gt;"",地價差額試算!N196,"")</f>
        <v/>
      </c>
      <c r="AJ182" s="344" t="str">
        <f>IF(地價差額試算!O196&lt;&gt;"",地價差額試算!O196,"")</f>
        <v/>
      </c>
      <c r="AK182" s="344" t="str">
        <f>IF(地價差額試算!P196&lt;&gt;"",地價差額試算!P196,"")</f>
        <v/>
      </c>
      <c r="AL182" s="344" t="str">
        <f>IF(地價差額試算!Q196&lt;&gt;"",地價差額試算!Q196,"")</f>
        <v/>
      </c>
      <c r="AM182" s="344" t="str">
        <f t="shared" si="282"/>
        <v/>
      </c>
      <c r="AN182" s="344" t="str">
        <f t="shared" si="347"/>
        <v/>
      </c>
      <c r="AO182" s="344" t="str">
        <f t="shared" si="348"/>
        <v/>
      </c>
      <c r="AP182" s="17"/>
      <c r="AQ182" s="344" t="str">
        <f t="array" ref="AQ182">IFERROR(INDEX($AF$1:$AF$200,SMALL(IF($AF$2:$AF$201&lt;&gt;"",ROW($AF$2:$AF$201),9999),ROW(AQ181)),COLUMN(A:A)),"")</f>
        <v/>
      </c>
      <c r="AR182" s="344" t="str">
        <f t="array" ref="AR182">IFERROR(INDEX($AJ$1:$AJ$200,SMALL(IF($AJ$2:$AJ$201&lt;&gt;"",ROW($AJ$2:$AJ$201),9999),ROW(AQ181)),COLUMN(A:A)),"")</f>
        <v/>
      </c>
      <c r="AS182" s="344" t="str">
        <f t="array" ref="AS182">IFERROR(INDEX($AK$1:$AK$200,SMALL(IF($AK$2:$AK$201&lt;&gt;"",ROW($AK$2:$AK$201),9999),ROW(AS181)),COLUMN(A:A)),"")</f>
        <v/>
      </c>
      <c r="AT182" s="344" t="str">
        <f t="array" ref="AT182">IFERROR(INDEX($AL$1:$AL$200,SMALL(IF($AL$2:$AL$201&lt;&gt;"",ROW($AL$2:$AL$201),9999),ROW(AT181)),COLUMN(A:A)),"")</f>
        <v/>
      </c>
      <c r="AU182" s="17"/>
      <c r="AV182" s="344" t="str">
        <f t="array" ref="AV182:AW182">IFERROR((INDEX(AQ$1:AT$201,SMALL(IF(MATCH($AQ$2:$AQ$201&amp;$AT$2:$AT$201,$AQ$2:$AQ$201&amp;$AT$2:$AT$201, )=ROW($AQ$1:$AT$200),ROW($AQ$2:$AT$201),4^8),ROW(AV181)),{1,4})&amp;""),"")</f>
        <v/>
      </c>
      <c r="AW182" s="344" t="str">
        <v/>
      </c>
      <c r="AX182" s="17"/>
      <c r="AY182" s="17" t="str">
        <f t="array" ref="AY182">T(INDEX(AV:AV,MIN(IF(COUNTIF(AY$1:AY181,$AV$2:$AV$201),4^8,ROW($AV$2:$AV$201)))))</f>
        <v/>
      </c>
      <c r="AZ182" s="17" t="str">
        <f t="shared" ref="AZ182:BI182" ca="1" si="389">IFERROR(OFFSET($AW$1,SUMPRODUCT(SMALL(($AV$2:$AV$201=AZ$1)*ROW($AV$2:$AV$201),ROW(177:177)+COUNTA($AV$2:$AV$201)-SUM(1*($AV$2:$AV$201=AZ$1))))-1,),"")</f>
        <v/>
      </c>
      <c r="BA182" s="17" t="str">
        <f t="shared" ca="1" si="389"/>
        <v/>
      </c>
      <c r="BB182" s="17" t="str">
        <f t="shared" ca="1" si="389"/>
        <v/>
      </c>
      <c r="BC182" s="17" t="str">
        <f t="shared" ca="1" si="389"/>
        <v/>
      </c>
      <c r="BD182" s="17" t="str">
        <f t="shared" ca="1" si="389"/>
        <v/>
      </c>
      <c r="BE182" s="17" t="str">
        <f t="shared" ca="1" si="389"/>
        <v/>
      </c>
      <c r="BF182" s="17" t="str">
        <f t="shared" ca="1" si="389"/>
        <v/>
      </c>
      <c r="BG182" s="17" t="str">
        <f t="shared" ca="1" si="389"/>
        <v/>
      </c>
      <c r="BH182" s="17" t="str">
        <f t="shared" ca="1" si="389"/>
        <v/>
      </c>
      <c r="BI182" s="17" t="str">
        <f t="shared" ca="1" si="389"/>
        <v/>
      </c>
      <c r="BJ182" s="17"/>
      <c r="BK182" s="18" t="str">
        <f t="array" ref="BK182">IFERROR(INDEX($E$1:$E$200,SMALL(IF($E$2:$E$201&lt;&gt;"",ROW($E$2:$E$201),9999),ROW($A181)),COLUMN(A:A)),"")</f>
        <v/>
      </c>
      <c r="BL182" s="18" t="str">
        <f t="array" ref="BL182">IFERROR(INDEX($AJ$1:$AJ$200,SMALL(IF($AJ$2:$AJ$201&lt;&gt;"",ROW($AJ$2:$AJ$201),9999),ROW(A181)),COLUMN(A:A)),"")</f>
        <v/>
      </c>
      <c r="BM182" s="18" t="str">
        <f t="array" ref="BM182">T(INDEX($BK:$BK,MIN(IF(COUNTIF(BM$1:BM181,$BK$2:$BK$201),4^8,ROW($BK$2:$BK$201)))))</f>
        <v/>
      </c>
      <c r="BN182" s="18" t="str">
        <f t="array" ref="BN182">T(INDEX($BL:$BL,MIN(IF(COUNTIF(BN$1:BN181,$BL$2:$BL$201),4^8,ROW($BL$2:$BL$201)))))</f>
        <v/>
      </c>
      <c r="BO182" s="18" t="str">
        <f t="array" aca="1" ref="BO182" ca="1">IF(ROW(BO181)&gt;(COUNTA($BM$2:$BN$201)-COUNTIF($BM$2:$BN$201,"")),"",INDIRECT(TEXT(RIGHT(SMALL(IF($BM$2:$BN$501&lt;&gt;"",COLUMN($BM$2:$BN$501)*10001+ROW($BM$2:$BN$501)*100,999999),ROW(BO181)),4),"!R00!C00"),))</f>
        <v/>
      </c>
      <c r="BP182" s="18" t="str">
        <f t="array" aca="1" ref="BP182" ca="1">T(INDEX($BO:$BO,MIN(IF(COUNTIF(BP$1:BP181,$BO$2:$BO$201),4^8,ROW($BO$2:$BO$201)))))</f>
        <v/>
      </c>
    </row>
    <row r="183" spans="1:68">
      <c r="A183" s="344" t="str">
        <f>IF(AND(地價差額試算!A197="",$E183&lt;&gt;""),A182,IF(AND(地價差額試算!A197&lt;&gt;"",$E183&lt;&gt;""),地價差額試算!A197,""))</f>
        <v/>
      </c>
      <c r="B183" s="344" t="str">
        <f>IF(AND(地價差額試算!B197="",$E183&lt;&gt;""),B182,IF(AND(地價差額試算!B197&lt;&gt;"",$E183&lt;&gt;""),地價差額試算!B197,""))</f>
        <v/>
      </c>
      <c r="C183" s="344" t="str">
        <f>IF(AND(地價差額試算!C197="",$E183&lt;&gt;""),C182,IF(AND(地價差額試算!C197&lt;&gt;"",$E183&lt;&gt;""),地價差額試算!C197,""))</f>
        <v/>
      </c>
      <c r="D183" s="344" t="str">
        <f>IF(地價差額試算!D197&lt;&gt;"",地價差額試算!D197,"")</f>
        <v/>
      </c>
      <c r="E183" s="344" t="str">
        <f>IF(地價差額試算!E197&lt;&gt;"",地價差額試算!E197,"")</f>
        <v/>
      </c>
      <c r="F183" s="344" t="str">
        <f>IF(地價差額試算!F197&lt;&gt;"",地價差額試算!F197,"")</f>
        <v/>
      </c>
      <c r="G183" s="344" t="str">
        <f>IF(地價差額試算!G197&lt;&gt;"",地價差額試算!G197,"")</f>
        <v/>
      </c>
      <c r="H183" s="344" t="str">
        <f t="shared" si="280"/>
        <v/>
      </c>
      <c r="I183" s="344" t="str">
        <f t="shared" si="344"/>
        <v/>
      </c>
      <c r="J183" s="344" t="str">
        <f t="shared" si="345"/>
        <v/>
      </c>
      <c r="K183" s="17"/>
      <c r="L183" s="344" t="str">
        <f t="array" ref="L183">IFERROR(INDEX($A$1:$A$200,SMALL(IF($A$2:$A$201&lt;&gt;"",ROW($A$2:$A$201),9999),ROW(L182)),COLUMN(A:A)),"")</f>
        <v/>
      </c>
      <c r="M183" s="344" t="str">
        <f t="array" ref="M183">IFERROR(INDEX($E$1:$E$200,SMALL(IF($E$2:$E$201&lt;&gt;"",ROW($E$2:$E$201),9999),ROW(M182)),COLUMN(A:A)),"")</f>
        <v/>
      </c>
      <c r="N183" s="344" t="str">
        <f t="array" ref="N183">IFERROR(INDEX($F$1:$F$200,SMALL(IF($F$2:$F$201&lt;&gt;"",ROW($F$2:$F$201),9999),ROW(N182)),COLUMN(A:A)),"")</f>
        <v/>
      </c>
      <c r="O183" s="344" t="str">
        <f t="array" ref="O183">IFERROR(INDEX($G$1:$G$200,SMALL(IF($G$2:$G$201&lt;&gt;"",ROW($G$2:$G$201),9999),ROW(O182)),COLUMN(A:A)),"")</f>
        <v/>
      </c>
      <c r="P183" s="17"/>
      <c r="Q183" s="344" t="str">
        <f t="array" ref="Q183:R183">IFERROR((INDEX(L$1:O$201,SMALL(IF(MATCH($L$2:$L$201&amp;$O$2:$O$201,$L$2:$L$201&amp;$O$2:$O$201, )=ROW($L$1:$O$200),ROW($L$2:$O$201),4^8),ROW(A182)),{1,4})&amp;""),"")</f>
        <v/>
      </c>
      <c r="R183" s="344" t="str">
        <v/>
      </c>
      <c r="S183" s="17"/>
      <c r="T183" s="17" t="str">
        <f t="array" ref="T183">T(INDEX(Q:Q,MIN(IF(COUNTIF(T$1:T182,$Q$2:$Q$201),4^8,ROW($Q$2:$Q$201)))))</f>
        <v/>
      </c>
      <c r="U183" s="17" t="str">
        <f t="shared" ref="U183:AD183" ca="1" si="390">IFERROR(OFFSET($R$1,SUMPRODUCT(SMALL(($Q$2:$Q$201=U$1)*ROW($Q$2:$Q$201),ROW(178:178)+COUNTA($Q$2:$Q$201)-SUM(1*($Q$2:$Q$201=U$1))))-1,),"")</f>
        <v/>
      </c>
      <c r="V183" s="17" t="str">
        <f t="shared" ca="1" si="390"/>
        <v/>
      </c>
      <c r="W183" s="17" t="str">
        <f t="shared" ca="1" si="390"/>
        <v/>
      </c>
      <c r="X183" s="17" t="str">
        <f t="shared" ca="1" si="390"/>
        <v/>
      </c>
      <c r="Y183" s="17" t="str">
        <f t="shared" ca="1" si="390"/>
        <v/>
      </c>
      <c r="Z183" s="17" t="str">
        <f t="shared" ca="1" si="390"/>
        <v/>
      </c>
      <c r="AA183" s="17" t="str">
        <f t="shared" ca="1" si="390"/>
        <v/>
      </c>
      <c r="AB183" s="17" t="str">
        <f t="shared" ca="1" si="390"/>
        <v/>
      </c>
      <c r="AC183" s="17" t="str">
        <f t="shared" ca="1" si="390"/>
        <v/>
      </c>
      <c r="AD183" s="17" t="str">
        <f t="shared" ca="1" si="390"/>
        <v/>
      </c>
      <c r="AE183" s="17"/>
      <c r="AF183" s="344" t="str">
        <f>IF(AND(地價差額試算!K197="",$AJ183&lt;&gt;""),AF182,IF(AND(地價差額試算!K197&lt;&gt;"",$AJ183&lt;&gt;""),地價差額試算!K197,""))</f>
        <v/>
      </c>
      <c r="AG183" s="344" t="str">
        <f>IF(AND(地價差額試算!L197="",$AJ183&lt;&gt;""),AG182,IF(AND(地價差額試算!L197&lt;&gt;"",$AJ183&lt;&gt;""),地價差額試算!L197,""))</f>
        <v/>
      </c>
      <c r="AH183" s="344" t="str">
        <f>IF(AND(地價差額試算!M197="",$AJ183&lt;&gt;""),AH182,IF(AND(地價差額試算!M197&lt;&gt;"",$AJ183&lt;&gt;""),地價差額試算!M197,""))</f>
        <v/>
      </c>
      <c r="AI183" s="344" t="str">
        <f>IF(地價差額試算!N197&lt;&gt;"",地價差額試算!N197,"")</f>
        <v/>
      </c>
      <c r="AJ183" s="344" t="str">
        <f>IF(地價差額試算!O197&lt;&gt;"",地價差額試算!O197,"")</f>
        <v/>
      </c>
      <c r="AK183" s="344" t="str">
        <f>IF(地價差額試算!P197&lt;&gt;"",地價差額試算!P197,"")</f>
        <v/>
      </c>
      <c r="AL183" s="344" t="str">
        <f>IF(地價差額試算!Q197&lt;&gt;"",地價差額試算!Q197,"")</f>
        <v/>
      </c>
      <c r="AM183" s="344" t="str">
        <f t="shared" si="282"/>
        <v/>
      </c>
      <c r="AN183" s="344" t="str">
        <f t="shared" si="347"/>
        <v/>
      </c>
      <c r="AO183" s="344" t="str">
        <f t="shared" si="348"/>
        <v/>
      </c>
      <c r="AP183" s="17"/>
      <c r="AQ183" s="344" t="str">
        <f t="array" ref="AQ183">IFERROR(INDEX($AF$1:$AF$200,SMALL(IF($AF$2:$AF$201&lt;&gt;"",ROW($AF$2:$AF$201),9999),ROW(AQ182)),COLUMN(A:A)),"")</f>
        <v/>
      </c>
      <c r="AR183" s="344" t="str">
        <f t="array" ref="AR183">IFERROR(INDEX($AJ$1:$AJ$200,SMALL(IF($AJ$2:$AJ$201&lt;&gt;"",ROW($AJ$2:$AJ$201),9999),ROW(AQ182)),COLUMN(A:A)),"")</f>
        <v/>
      </c>
      <c r="AS183" s="344" t="str">
        <f t="array" ref="AS183">IFERROR(INDEX($AK$1:$AK$200,SMALL(IF($AK$2:$AK$201&lt;&gt;"",ROW($AK$2:$AK$201),9999),ROW(AS182)),COLUMN(A:A)),"")</f>
        <v/>
      </c>
      <c r="AT183" s="344" t="str">
        <f t="array" ref="AT183">IFERROR(INDEX($AL$1:$AL$200,SMALL(IF($AL$2:$AL$201&lt;&gt;"",ROW($AL$2:$AL$201),9999),ROW(AT182)),COLUMN(A:A)),"")</f>
        <v/>
      </c>
      <c r="AU183" s="17"/>
      <c r="AV183" s="344" t="str">
        <f t="array" ref="AV183:AW183">IFERROR((INDEX(AQ$1:AT$201,SMALL(IF(MATCH($AQ$2:$AQ$201&amp;$AT$2:$AT$201,$AQ$2:$AQ$201&amp;$AT$2:$AT$201, )=ROW($AQ$1:$AT$200),ROW($AQ$2:$AT$201),4^8),ROW(AV182)),{1,4})&amp;""),"")</f>
        <v/>
      </c>
      <c r="AW183" s="344" t="str">
        <v/>
      </c>
      <c r="AX183" s="17"/>
      <c r="AY183" s="17" t="str">
        <f t="array" ref="AY183">T(INDEX(AV:AV,MIN(IF(COUNTIF(AY$1:AY182,$AV$2:$AV$201),4^8,ROW($AV$2:$AV$201)))))</f>
        <v/>
      </c>
      <c r="AZ183" s="17" t="str">
        <f t="shared" ref="AZ183:BI183" ca="1" si="391">IFERROR(OFFSET($AW$1,SUMPRODUCT(SMALL(($AV$2:$AV$201=AZ$1)*ROW($AV$2:$AV$201),ROW(178:178)+COUNTA($AV$2:$AV$201)-SUM(1*($AV$2:$AV$201=AZ$1))))-1,),"")</f>
        <v/>
      </c>
      <c r="BA183" s="17" t="str">
        <f t="shared" ca="1" si="391"/>
        <v/>
      </c>
      <c r="BB183" s="17" t="str">
        <f t="shared" ca="1" si="391"/>
        <v/>
      </c>
      <c r="BC183" s="17" t="str">
        <f t="shared" ca="1" si="391"/>
        <v/>
      </c>
      <c r="BD183" s="17" t="str">
        <f t="shared" ca="1" si="391"/>
        <v/>
      </c>
      <c r="BE183" s="17" t="str">
        <f t="shared" ca="1" si="391"/>
        <v/>
      </c>
      <c r="BF183" s="17" t="str">
        <f t="shared" ca="1" si="391"/>
        <v/>
      </c>
      <c r="BG183" s="17" t="str">
        <f t="shared" ca="1" si="391"/>
        <v/>
      </c>
      <c r="BH183" s="17" t="str">
        <f t="shared" ca="1" si="391"/>
        <v/>
      </c>
      <c r="BI183" s="17" t="str">
        <f t="shared" ca="1" si="391"/>
        <v/>
      </c>
      <c r="BJ183" s="17"/>
      <c r="BK183" s="18" t="str">
        <f t="array" ref="BK183">IFERROR(INDEX($E$1:$E$200,SMALL(IF($E$2:$E$201&lt;&gt;"",ROW($E$2:$E$201),9999),ROW($A182)),COLUMN(A:A)),"")</f>
        <v/>
      </c>
      <c r="BL183" s="18" t="str">
        <f t="array" ref="BL183">IFERROR(INDEX($AJ$1:$AJ$200,SMALL(IF($AJ$2:$AJ$201&lt;&gt;"",ROW($AJ$2:$AJ$201),9999),ROW(A182)),COLUMN(A:A)),"")</f>
        <v/>
      </c>
      <c r="BM183" s="18" t="str">
        <f t="array" ref="BM183">T(INDEX($BK:$BK,MIN(IF(COUNTIF(BM$1:BM182,$BK$2:$BK$201),4^8,ROW($BK$2:$BK$201)))))</f>
        <v/>
      </c>
      <c r="BN183" s="18" t="str">
        <f t="array" ref="BN183">T(INDEX($BL:$BL,MIN(IF(COUNTIF(BN$1:BN182,$BL$2:$BL$201),4^8,ROW($BL$2:$BL$201)))))</f>
        <v/>
      </c>
      <c r="BO183" s="18" t="str">
        <f t="array" aca="1" ref="BO183" ca="1">IF(ROW(BO182)&gt;(COUNTA($BM$2:$BN$201)-COUNTIF($BM$2:$BN$201,"")),"",INDIRECT(TEXT(RIGHT(SMALL(IF($BM$2:$BN$501&lt;&gt;"",COLUMN($BM$2:$BN$501)*10001+ROW($BM$2:$BN$501)*100,999999),ROW(BO182)),4),"!R00!C00"),))</f>
        <v/>
      </c>
      <c r="BP183" s="18" t="str">
        <f t="array" aca="1" ref="BP183" ca="1">T(INDEX($BO:$BO,MIN(IF(COUNTIF(BP$1:BP182,$BO$2:$BO$201),4^8,ROW($BO$2:$BO$201)))))</f>
        <v/>
      </c>
    </row>
    <row r="184" spans="1:68">
      <c r="A184" s="344" t="str">
        <f>IF(AND(地價差額試算!A198="",$E184&lt;&gt;""),A183,IF(AND(地價差額試算!A198&lt;&gt;"",$E184&lt;&gt;""),地價差額試算!A198,""))</f>
        <v/>
      </c>
      <c r="B184" s="344" t="str">
        <f>IF(AND(地價差額試算!B198="",$E184&lt;&gt;""),B183,IF(AND(地價差額試算!B198&lt;&gt;"",$E184&lt;&gt;""),地價差額試算!B198,""))</f>
        <v/>
      </c>
      <c r="C184" s="344" t="str">
        <f>IF(AND(地價差額試算!C198="",$E184&lt;&gt;""),C183,IF(AND(地價差額試算!C198&lt;&gt;"",$E184&lt;&gt;""),地價差額試算!C198,""))</f>
        <v/>
      </c>
      <c r="D184" s="344" t="str">
        <f>IF(地價差額試算!D198&lt;&gt;"",地價差額試算!D198,"")</f>
        <v/>
      </c>
      <c r="E184" s="344" t="str">
        <f>IF(地價差額試算!E198&lt;&gt;"",地價差額試算!E198,"")</f>
        <v/>
      </c>
      <c r="F184" s="344" t="str">
        <f>IF(地價差額試算!F198&lt;&gt;"",地價差額試算!F198,"")</f>
        <v/>
      </c>
      <c r="G184" s="344" t="str">
        <f>IF(地價差額試算!G198&lt;&gt;"",地價差額試算!G198,"")</f>
        <v/>
      </c>
      <c r="H184" s="344" t="str">
        <f t="shared" si="280"/>
        <v/>
      </c>
      <c r="I184" s="344" t="str">
        <f t="shared" si="344"/>
        <v/>
      </c>
      <c r="J184" s="344" t="str">
        <f t="shared" si="345"/>
        <v/>
      </c>
      <c r="K184" s="17"/>
      <c r="L184" s="344" t="str">
        <f t="array" ref="L184">IFERROR(INDEX($A$1:$A$200,SMALL(IF($A$2:$A$201&lt;&gt;"",ROW($A$2:$A$201),9999),ROW(L183)),COLUMN(A:A)),"")</f>
        <v/>
      </c>
      <c r="M184" s="344" t="str">
        <f t="array" ref="M184">IFERROR(INDEX($E$1:$E$200,SMALL(IF($E$2:$E$201&lt;&gt;"",ROW($E$2:$E$201),9999),ROW(M183)),COLUMN(A:A)),"")</f>
        <v/>
      </c>
      <c r="N184" s="344" t="str">
        <f t="array" ref="N184">IFERROR(INDEX($F$1:$F$200,SMALL(IF($F$2:$F$201&lt;&gt;"",ROW($F$2:$F$201),9999),ROW(N183)),COLUMN(A:A)),"")</f>
        <v/>
      </c>
      <c r="O184" s="344" t="str">
        <f t="array" ref="O184">IFERROR(INDEX($G$1:$G$200,SMALL(IF($G$2:$G$201&lt;&gt;"",ROW($G$2:$G$201),9999),ROW(O183)),COLUMN(A:A)),"")</f>
        <v/>
      </c>
      <c r="P184" s="17"/>
      <c r="Q184" s="344" t="str">
        <f t="array" ref="Q184:R184">IFERROR((INDEX(L$1:O$201,SMALL(IF(MATCH($L$2:$L$201&amp;$O$2:$O$201,$L$2:$L$201&amp;$O$2:$O$201, )=ROW($L$1:$O$200),ROW($L$2:$O$201),4^8),ROW(A183)),{1,4})&amp;""),"")</f>
        <v/>
      </c>
      <c r="R184" s="344" t="str">
        <v/>
      </c>
      <c r="S184" s="17"/>
      <c r="T184" s="17" t="str">
        <f t="array" ref="T184">T(INDEX(Q:Q,MIN(IF(COUNTIF(T$1:T183,$Q$2:$Q$201),4^8,ROW($Q$2:$Q$201)))))</f>
        <v/>
      </c>
      <c r="U184" s="17" t="str">
        <f t="shared" ref="U184:AD184" ca="1" si="392">IFERROR(OFFSET($R$1,SUMPRODUCT(SMALL(($Q$2:$Q$201=U$1)*ROW($Q$2:$Q$201),ROW(179:179)+COUNTA($Q$2:$Q$201)-SUM(1*($Q$2:$Q$201=U$1))))-1,),"")</f>
        <v/>
      </c>
      <c r="V184" s="17" t="str">
        <f t="shared" ca="1" si="392"/>
        <v/>
      </c>
      <c r="W184" s="17" t="str">
        <f t="shared" ca="1" si="392"/>
        <v/>
      </c>
      <c r="X184" s="17" t="str">
        <f t="shared" ca="1" si="392"/>
        <v/>
      </c>
      <c r="Y184" s="17" t="str">
        <f t="shared" ca="1" si="392"/>
        <v/>
      </c>
      <c r="Z184" s="17" t="str">
        <f t="shared" ca="1" si="392"/>
        <v/>
      </c>
      <c r="AA184" s="17" t="str">
        <f t="shared" ca="1" si="392"/>
        <v/>
      </c>
      <c r="AB184" s="17" t="str">
        <f t="shared" ca="1" si="392"/>
        <v/>
      </c>
      <c r="AC184" s="17" t="str">
        <f t="shared" ca="1" si="392"/>
        <v/>
      </c>
      <c r="AD184" s="17" t="str">
        <f t="shared" ca="1" si="392"/>
        <v/>
      </c>
      <c r="AE184" s="17"/>
      <c r="AF184" s="344" t="str">
        <f>IF(AND(地價差額試算!K198="",$AJ184&lt;&gt;""),AF183,IF(AND(地價差額試算!K198&lt;&gt;"",$AJ184&lt;&gt;""),地價差額試算!K198,""))</f>
        <v/>
      </c>
      <c r="AG184" s="344" t="str">
        <f>IF(AND(地價差額試算!L198="",$AJ184&lt;&gt;""),AG183,IF(AND(地價差額試算!L198&lt;&gt;"",$AJ184&lt;&gt;""),地價差額試算!L198,""))</f>
        <v/>
      </c>
      <c r="AH184" s="344" t="str">
        <f>IF(AND(地價差額試算!M198="",$AJ184&lt;&gt;""),AH183,IF(AND(地價差額試算!M198&lt;&gt;"",$AJ184&lt;&gt;""),地價差額試算!M198,""))</f>
        <v/>
      </c>
      <c r="AI184" s="344" t="str">
        <f>IF(地價差額試算!N198&lt;&gt;"",地價差額試算!N198,"")</f>
        <v/>
      </c>
      <c r="AJ184" s="344" t="str">
        <f>IF(地價差額試算!O198&lt;&gt;"",地價差額試算!O198,"")</f>
        <v/>
      </c>
      <c r="AK184" s="344" t="str">
        <f>IF(地價差額試算!P198&lt;&gt;"",地價差額試算!P198,"")</f>
        <v/>
      </c>
      <c r="AL184" s="344" t="str">
        <f>IF(地價差額試算!Q198&lt;&gt;"",地價差額試算!Q198,"")</f>
        <v/>
      </c>
      <c r="AM184" s="344" t="str">
        <f t="shared" si="282"/>
        <v/>
      </c>
      <c r="AN184" s="344" t="str">
        <f t="shared" si="347"/>
        <v/>
      </c>
      <c r="AO184" s="344" t="str">
        <f t="shared" si="348"/>
        <v/>
      </c>
      <c r="AP184" s="17"/>
      <c r="AQ184" s="344" t="str">
        <f t="array" ref="AQ184">IFERROR(INDEX($AF$1:$AF$200,SMALL(IF($AF$2:$AF$201&lt;&gt;"",ROW($AF$2:$AF$201),9999),ROW(AQ183)),COLUMN(A:A)),"")</f>
        <v/>
      </c>
      <c r="AR184" s="344" t="str">
        <f t="array" ref="AR184">IFERROR(INDEX($AJ$1:$AJ$200,SMALL(IF($AJ$2:$AJ$201&lt;&gt;"",ROW($AJ$2:$AJ$201),9999),ROW(AQ183)),COLUMN(A:A)),"")</f>
        <v/>
      </c>
      <c r="AS184" s="344" t="str">
        <f t="array" ref="AS184">IFERROR(INDEX($AK$1:$AK$200,SMALL(IF($AK$2:$AK$201&lt;&gt;"",ROW($AK$2:$AK$201),9999),ROW(AS183)),COLUMN(A:A)),"")</f>
        <v/>
      </c>
      <c r="AT184" s="344" t="str">
        <f t="array" ref="AT184">IFERROR(INDEX($AL$1:$AL$200,SMALL(IF($AL$2:$AL$201&lt;&gt;"",ROW($AL$2:$AL$201),9999),ROW(AT183)),COLUMN(A:A)),"")</f>
        <v/>
      </c>
      <c r="AU184" s="17"/>
      <c r="AV184" s="344" t="str">
        <f t="array" ref="AV184:AW184">IFERROR((INDEX(AQ$1:AT$201,SMALL(IF(MATCH($AQ$2:$AQ$201&amp;$AT$2:$AT$201,$AQ$2:$AQ$201&amp;$AT$2:$AT$201, )=ROW($AQ$1:$AT$200),ROW($AQ$2:$AT$201),4^8),ROW(AV183)),{1,4})&amp;""),"")</f>
        <v/>
      </c>
      <c r="AW184" s="344" t="str">
        <v/>
      </c>
      <c r="AX184" s="17"/>
      <c r="AY184" s="17" t="str">
        <f t="array" ref="AY184">T(INDEX(AV:AV,MIN(IF(COUNTIF(AY$1:AY183,$AV$2:$AV$201),4^8,ROW($AV$2:$AV$201)))))</f>
        <v/>
      </c>
      <c r="AZ184" s="17" t="str">
        <f t="shared" ref="AZ184:BI184" ca="1" si="393">IFERROR(OFFSET($AW$1,SUMPRODUCT(SMALL(($AV$2:$AV$201=AZ$1)*ROW($AV$2:$AV$201),ROW(179:179)+COUNTA($AV$2:$AV$201)-SUM(1*($AV$2:$AV$201=AZ$1))))-1,),"")</f>
        <v/>
      </c>
      <c r="BA184" s="17" t="str">
        <f t="shared" ca="1" si="393"/>
        <v/>
      </c>
      <c r="BB184" s="17" t="str">
        <f t="shared" ca="1" si="393"/>
        <v/>
      </c>
      <c r="BC184" s="17" t="str">
        <f t="shared" ca="1" si="393"/>
        <v/>
      </c>
      <c r="BD184" s="17" t="str">
        <f t="shared" ca="1" si="393"/>
        <v/>
      </c>
      <c r="BE184" s="17" t="str">
        <f t="shared" ca="1" si="393"/>
        <v/>
      </c>
      <c r="BF184" s="17" t="str">
        <f t="shared" ca="1" si="393"/>
        <v/>
      </c>
      <c r="BG184" s="17" t="str">
        <f t="shared" ca="1" si="393"/>
        <v/>
      </c>
      <c r="BH184" s="17" t="str">
        <f t="shared" ca="1" si="393"/>
        <v/>
      </c>
      <c r="BI184" s="17" t="str">
        <f t="shared" ca="1" si="393"/>
        <v/>
      </c>
      <c r="BJ184" s="17"/>
      <c r="BK184" s="18" t="str">
        <f t="array" ref="BK184">IFERROR(INDEX($E$1:$E$200,SMALL(IF($E$2:$E$201&lt;&gt;"",ROW($E$2:$E$201),9999),ROW($A183)),COLUMN(A:A)),"")</f>
        <v/>
      </c>
      <c r="BL184" s="18" t="str">
        <f t="array" ref="BL184">IFERROR(INDEX($AJ$1:$AJ$200,SMALL(IF($AJ$2:$AJ$201&lt;&gt;"",ROW($AJ$2:$AJ$201),9999),ROW(A183)),COLUMN(A:A)),"")</f>
        <v/>
      </c>
      <c r="BM184" s="18" t="str">
        <f t="array" ref="BM184">T(INDEX($BK:$BK,MIN(IF(COUNTIF(BM$1:BM183,$BK$2:$BK$201),4^8,ROW($BK$2:$BK$201)))))</f>
        <v/>
      </c>
      <c r="BN184" s="18" t="str">
        <f t="array" ref="BN184">T(INDEX($BL:$BL,MIN(IF(COUNTIF(BN$1:BN183,$BL$2:$BL$201),4^8,ROW($BL$2:$BL$201)))))</f>
        <v/>
      </c>
      <c r="BO184" s="18" t="str">
        <f t="array" aca="1" ref="BO184" ca="1">IF(ROW(BO183)&gt;(COUNTA($BM$2:$BN$201)-COUNTIF($BM$2:$BN$201,"")),"",INDIRECT(TEXT(RIGHT(SMALL(IF($BM$2:$BN$501&lt;&gt;"",COLUMN($BM$2:$BN$501)*10001+ROW($BM$2:$BN$501)*100,999999),ROW(BO183)),4),"!R00!C00"),))</f>
        <v/>
      </c>
      <c r="BP184" s="18" t="str">
        <f t="array" aca="1" ref="BP184" ca="1">T(INDEX($BO:$BO,MIN(IF(COUNTIF(BP$1:BP183,$BO$2:$BO$201),4^8,ROW($BO$2:$BO$201)))))</f>
        <v/>
      </c>
    </row>
    <row r="185" spans="1:68">
      <c r="A185" s="344" t="str">
        <f>IF(AND(地價差額試算!A199="",$E185&lt;&gt;""),A184,IF(AND(地價差額試算!A199&lt;&gt;"",$E185&lt;&gt;""),地價差額試算!A199,""))</f>
        <v/>
      </c>
      <c r="B185" s="344" t="str">
        <f>IF(AND(地價差額試算!B199="",$E185&lt;&gt;""),B184,IF(AND(地價差額試算!B199&lt;&gt;"",$E185&lt;&gt;""),地價差額試算!B199,""))</f>
        <v/>
      </c>
      <c r="C185" s="344" t="str">
        <f>IF(AND(地價差額試算!C199="",$E185&lt;&gt;""),C184,IF(AND(地價差額試算!C199&lt;&gt;"",$E185&lt;&gt;""),地價差額試算!C199,""))</f>
        <v/>
      </c>
      <c r="D185" s="344" t="str">
        <f>IF(地價差額試算!D199&lt;&gt;"",地價差額試算!D199,"")</f>
        <v/>
      </c>
      <c r="E185" s="344" t="str">
        <f>IF(地價差額試算!E199&lt;&gt;"",地價差額試算!E199,"")</f>
        <v/>
      </c>
      <c r="F185" s="344" t="str">
        <f>IF(地價差額試算!F199&lt;&gt;"",地價差額試算!F199,"")</f>
        <v/>
      </c>
      <c r="G185" s="344" t="str">
        <f>IF(地價差額試算!G199&lt;&gt;"",地價差額試算!G199,"")</f>
        <v/>
      </c>
      <c r="H185" s="344" t="str">
        <f t="shared" si="280"/>
        <v/>
      </c>
      <c r="I185" s="344" t="str">
        <f t="shared" si="344"/>
        <v/>
      </c>
      <c r="J185" s="344" t="str">
        <f t="shared" si="345"/>
        <v/>
      </c>
      <c r="K185" s="17"/>
      <c r="L185" s="344" t="str">
        <f t="array" ref="L185">IFERROR(INDEX($A$1:$A$200,SMALL(IF($A$2:$A$201&lt;&gt;"",ROW($A$2:$A$201),9999),ROW(L184)),COLUMN(A:A)),"")</f>
        <v/>
      </c>
      <c r="M185" s="344" t="str">
        <f t="array" ref="M185">IFERROR(INDEX($E$1:$E$200,SMALL(IF($E$2:$E$201&lt;&gt;"",ROW($E$2:$E$201),9999),ROW(M184)),COLUMN(A:A)),"")</f>
        <v/>
      </c>
      <c r="N185" s="344" t="str">
        <f t="array" ref="N185">IFERROR(INDEX($F$1:$F$200,SMALL(IF($F$2:$F$201&lt;&gt;"",ROW($F$2:$F$201),9999),ROW(N184)),COLUMN(A:A)),"")</f>
        <v/>
      </c>
      <c r="O185" s="344" t="str">
        <f t="array" ref="O185">IFERROR(INDEX($G$1:$G$200,SMALL(IF($G$2:$G$201&lt;&gt;"",ROW($G$2:$G$201),9999),ROW(O184)),COLUMN(A:A)),"")</f>
        <v/>
      </c>
      <c r="P185" s="17"/>
      <c r="Q185" s="344" t="str">
        <f t="array" ref="Q185:R185">IFERROR((INDEX(L$1:O$201,SMALL(IF(MATCH($L$2:$L$201&amp;$O$2:$O$201,$L$2:$L$201&amp;$O$2:$O$201, )=ROW($L$1:$O$200),ROW($L$2:$O$201),4^8),ROW(A184)),{1,4})&amp;""),"")</f>
        <v/>
      </c>
      <c r="R185" s="344" t="str">
        <v/>
      </c>
      <c r="S185" s="17"/>
      <c r="T185" s="17" t="str">
        <f t="array" ref="T185">T(INDEX(Q:Q,MIN(IF(COUNTIF(T$1:T184,$Q$2:$Q$201),4^8,ROW($Q$2:$Q$201)))))</f>
        <v/>
      </c>
      <c r="U185" s="17" t="str">
        <f t="shared" ref="U185:AD185" ca="1" si="394">IFERROR(OFFSET($R$1,SUMPRODUCT(SMALL(($Q$2:$Q$201=U$1)*ROW($Q$2:$Q$201),ROW(180:180)+COUNTA($Q$2:$Q$201)-SUM(1*($Q$2:$Q$201=U$1))))-1,),"")</f>
        <v/>
      </c>
      <c r="V185" s="17" t="str">
        <f t="shared" ca="1" si="394"/>
        <v/>
      </c>
      <c r="W185" s="17" t="str">
        <f t="shared" ca="1" si="394"/>
        <v/>
      </c>
      <c r="X185" s="17" t="str">
        <f t="shared" ca="1" si="394"/>
        <v/>
      </c>
      <c r="Y185" s="17" t="str">
        <f t="shared" ca="1" si="394"/>
        <v/>
      </c>
      <c r="Z185" s="17" t="str">
        <f t="shared" ca="1" si="394"/>
        <v/>
      </c>
      <c r="AA185" s="17" t="str">
        <f t="shared" ca="1" si="394"/>
        <v/>
      </c>
      <c r="AB185" s="17" t="str">
        <f t="shared" ca="1" si="394"/>
        <v/>
      </c>
      <c r="AC185" s="17" t="str">
        <f t="shared" ca="1" si="394"/>
        <v/>
      </c>
      <c r="AD185" s="17" t="str">
        <f t="shared" ca="1" si="394"/>
        <v/>
      </c>
      <c r="AE185" s="17"/>
      <c r="AF185" s="344" t="str">
        <f>IF(AND(地價差額試算!K199="",$AJ185&lt;&gt;""),AF184,IF(AND(地價差額試算!K199&lt;&gt;"",$AJ185&lt;&gt;""),地價差額試算!K199,""))</f>
        <v/>
      </c>
      <c r="AG185" s="344" t="str">
        <f>IF(AND(地價差額試算!L199="",$AJ185&lt;&gt;""),AG184,IF(AND(地價差額試算!L199&lt;&gt;"",$AJ185&lt;&gt;""),地價差額試算!L199,""))</f>
        <v/>
      </c>
      <c r="AH185" s="344" t="str">
        <f>IF(AND(地價差額試算!M199="",$AJ185&lt;&gt;""),AH184,IF(AND(地價差額試算!M199&lt;&gt;"",$AJ185&lt;&gt;""),地價差額試算!M199,""))</f>
        <v/>
      </c>
      <c r="AI185" s="344" t="str">
        <f>IF(地價差額試算!N199&lt;&gt;"",地價差額試算!N199,"")</f>
        <v/>
      </c>
      <c r="AJ185" s="344" t="str">
        <f>IF(地價差額試算!O199&lt;&gt;"",地價差額試算!O199,"")</f>
        <v/>
      </c>
      <c r="AK185" s="344" t="str">
        <f>IF(地價差額試算!P199&lt;&gt;"",地價差額試算!P199,"")</f>
        <v/>
      </c>
      <c r="AL185" s="344" t="str">
        <f>IF(地價差額試算!Q199&lt;&gt;"",地價差額試算!Q199,"")</f>
        <v/>
      </c>
      <c r="AM185" s="344" t="str">
        <f t="shared" si="282"/>
        <v/>
      </c>
      <c r="AN185" s="344" t="str">
        <f t="shared" si="347"/>
        <v/>
      </c>
      <c r="AO185" s="344" t="str">
        <f t="shared" si="348"/>
        <v/>
      </c>
      <c r="AP185" s="17"/>
      <c r="AQ185" s="344" t="str">
        <f t="array" ref="AQ185">IFERROR(INDEX($AF$1:$AF$200,SMALL(IF($AF$2:$AF$201&lt;&gt;"",ROW($AF$2:$AF$201),9999),ROW(AQ184)),COLUMN(A:A)),"")</f>
        <v/>
      </c>
      <c r="AR185" s="344" t="str">
        <f t="array" ref="AR185">IFERROR(INDEX($AJ$1:$AJ$200,SMALL(IF($AJ$2:$AJ$201&lt;&gt;"",ROW($AJ$2:$AJ$201),9999),ROW(AQ184)),COLUMN(A:A)),"")</f>
        <v/>
      </c>
      <c r="AS185" s="344" t="str">
        <f t="array" ref="AS185">IFERROR(INDEX($AK$1:$AK$200,SMALL(IF($AK$2:$AK$201&lt;&gt;"",ROW($AK$2:$AK$201),9999),ROW(AS184)),COLUMN(A:A)),"")</f>
        <v/>
      </c>
      <c r="AT185" s="344" t="str">
        <f t="array" ref="AT185">IFERROR(INDEX($AL$1:$AL$200,SMALL(IF($AL$2:$AL$201&lt;&gt;"",ROW($AL$2:$AL$201),9999),ROW(AT184)),COLUMN(A:A)),"")</f>
        <v/>
      </c>
      <c r="AU185" s="17"/>
      <c r="AV185" s="344" t="str">
        <f t="array" ref="AV185:AW185">IFERROR((INDEX(AQ$1:AT$201,SMALL(IF(MATCH($AQ$2:$AQ$201&amp;$AT$2:$AT$201,$AQ$2:$AQ$201&amp;$AT$2:$AT$201, )=ROW($AQ$1:$AT$200),ROW($AQ$2:$AT$201),4^8),ROW(AV184)),{1,4})&amp;""),"")</f>
        <v/>
      </c>
      <c r="AW185" s="344" t="str">
        <v/>
      </c>
      <c r="AX185" s="17"/>
      <c r="AY185" s="17" t="str">
        <f t="array" ref="AY185">T(INDEX(AV:AV,MIN(IF(COUNTIF(AY$1:AY184,$AV$2:$AV$201),4^8,ROW($AV$2:$AV$201)))))</f>
        <v/>
      </c>
      <c r="AZ185" s="17" t="str">
        <f t="shared" ref="AZ185:BI185" ca="1" si="395">IFERROR(OFFSET($AW$1,SUMPRODUCT(SMALL(($AV$2:$AV$201=AZ$1)*ROW($AV$2:$AV$201),ROW(180:180)+COUNTA($AV$2:$AV$201)-SUM(1*($AV$2:$AV$201=AZ$1))))-1,),"")</f>
        <v/>
      </c>
      <c r="BA185" s="17" t="str">
        <f t="shared" ca="1" si="395"/>
        <v/>
      </c>
      <c r="BB185" s="17" t="str">
        <f t="shared" ca="1" si="395"/>
        <v/>
      </c>
      <c r="BC185" s="17" t="str">
        <f t="shared" ca="1" si="395"/>
        <v/>
      </c>
      <c r="BD185" s="17" t="str">
        <f t="shared" ca="1" si="395"/>
        <v/>
      </c>
      <c r="BE185" s="17" t="str">
        <f t="shared" ca="1" si="395"/>
        <v/>
      </c>
      <c r="BF185" s="17" t="str">
        <f t="shared" ca="1" si="395"/>
        <v/>
      </c>
      <c r="BG185" s="17" t="str">
        <f t="shared" ca="1" si="395"/>
        <v/>
      </c>
      <c r="BH185" s="17" t="str">
        <f t="shared" ca="1" si="395"/>
        <v/>
      </c>
      <c r="BI185" s="17" t="str">
        <f t="shared" ca="1" si="395"/>
        <v/>
      </c>
      <c r="BJ185" s="17"/>
      <c r="BK185" s="18" t="str">
        <f t="array" ref="BK185">IFERROR(INDEX($E$1:$E$200,SMALL(IF($E$2:$E$201&lt;&gt;"",ROW($E$2:$E$201),9999),ROW($A184)),COLUMN(A:A)),"")</f>
        <v/>
      </c>
      <c r="BL185" s="18" t="str">
        <f t="array" ref="BL185">IFERROR(INDEX($AJ$1:$AJ$200,SMALL(IF($AJ$2:$AJ$201&lt;&gt;"",ROW($AJ$2:$AJ$201),9999),ROW(A184)),COLUMN(A:A)),"")</f>
        <v/>
      </c>
      <c r="BM185" s="18" t="str">
        <f t="array" ref="BM185">T(INDEX($BK:$BK,MIN(IF(COUNTIF(BM$1:BM184,$BK$2:$BK$201),4^8,ROW($BK$2:$BK$201)))))</f>
        <v/>
      </c>
      <c r="BN185" s="18" t="str">
        <f t="array" ref="BN185">T(INDEX($BL:$BL,MIN(IF(COUNTIF(BN$1:BN184,$BL$2:$BL$201),4^8,ROW($BL$2:$BL$201)))))</f>
        <v/>
      </c>
      <c r="BO185" s="18" t="str">
        <f t="array" aca="1" ref="BO185" ca="1">IF(ROW(BO184)&gt;(COUNTA($BM$2:$BN$201)-COUNTIF($BM$2:$BN$201,"")),"",INDIRECT(TEXT(RIGHT(SMALL(IF($BM$2:$BN$501&lt;&gt;"",COLUMN($BM$2:$BN$501)*10001+ROW($BM$2:$BN$501)*100,999999),ROW(BO184)),4),"!R00!C00"),))</f>
        <v/>
      </c>
      <c r="BP185" s="18" t="str">
        <f t="array" aca="1" ref="BP185" ca="1">T(INDEX($BO:$BO,MIN(IF(COUNTIF(BP$1:BP184,$BO$2:$BO$201),4^8,ROW($BO$2:$BO$201)))))</f>
        <v/>
      </c>
    </row>
    <row r="186" spans="1:68">
      <c r="A186" s="344" t="str">
        <f>IF(AND(地價差額試算!A200="",$E186&lt;&gt;""),A185,IF(AND(地價差額試算!A200&lt;&gt;"",$E186&lt;&gt;""),地價差額試算!A200,""))</f>
        <v/>
      </c>
      <c r="B186" s="344" t="str">
        <f>IF(AND(地價差額試算!B200="",$E186&lt;&gt;""),B185,IF(AND(地價差額試算!B200&lt;&gt;"",$E186&lt;&gt;""),地價差額試算!B200,""))</f>
        <v/>
      </c>
      <c r="C186" s="344" t="str">
        <f>IF(AND(地價差額試算!C200="",$E186&lt;&gt;""),C185,IF(AND(地價差額試算!C200&lt;&gt;"",$E186&lt;&gt;""),地價差額試算!C200,""))</f>
        <v/>
      </c>
      <c r="D186" s="344" t="str">
        <f>IF(地價差額試算!D200&lt;&gt;"",地價差額試算!D200,"")</f>
        <v/>
      </c>
      <c r="E186" s="344" t="str">
        <f>IF(地價差額試算!E200&lt;&gt;"",地價差額試算!E200,"")</f>
        <v/>
      </c>
      <c r="F186" s="344" t="str">
        <f>IF(地價差額試算!F200&lt;&gt;"",地價差額試算!F200,"")</f>
        <v/>
      </c>
      <c r="G186" s="344" t="str">
        <f>IF(地價差額試算!G200&lt;&gt;"",地價差額試算!G200,"")</f>
        <v/>
      </c>
      <c r="H186" s="344" t="str">
        <f t="shared" si="280"/>
        <v/>
      </c>
      <c r="I186" s="344" t="str">
        <f t="shared" si="344"/>
        <v/>
      </c>
      <c r="J186" s="344" t="str">
        <f t="shared" si="345"/>
        <v/>
      </c>
      <c r="K186" s="17"/>
      <c r="L186" s="344" t="str">
        <f t="array" ref="L186">IFERROR(INDEX($A$1:$A$200,SMALL(IF($A$2:$A$201&lt;&gt;"",ROW($A$2:$A$201),9999),ROW(L185)),COLUMN(A:A)),"")</f>
        <v/>
      </c>
      <c r="M186" s="344" t="str">
        <f t="array" ref="M186">IFERROR(INDEX($E$1:$E$200,SMALL(IF($E$2:$E$201&lt;&gt;"",ROW($E$2:$E$201),9999),ROW(M185)),COLUMN(A:A)),"")</f>
        <v/>
      </c>
      <c r="N186" s="344" t="str">
        <f t="array" ref="N186">IFERROR(INDEX($F$1:$F$200,SMALL(IF($F$2:$F$201&lt;&gt;"",ROW($F$2:$F$201),9999),ROW(N185)),COLUMN(A:A)),"")</f>
        <v/>
      </c>
      <c r="O186" s="344" t="str">
        <f t="array" ref="O186">IFERROR(INDEX($G$1:$G$200,SMALL(IF($G$2:$G$201&lt;&gt;"",ROW($G$2:$G$201),9999),ROW(O185)),COLUMN(A:A)),"")</f>
        <v/>
      </c>
      <c r="P186" s="17"/>
      <c r="Q186" s="344" t="str">
        <f t="array" ref="Q186:R186">IFERROR((INDEX(L$1:O$201,SMALL(IF(MATCH($L$2:$L$201&amp;$O$2:$O$201,$L$2:$L$201&amp;$O$2:$O$201, )=ROW($L$1:$O$200),ROW($L$2:$O$201),4^8),ROW(A185)),{1,4})&amp;""),"")</f>
        <v/>
      </c>
      <c r="R186" s="344" t="str">
        <v/>
      </c>
      <c r="S186" s="17"/>
      <c r="T186" s="17" t="str">
        <f t="array" ref="T186">T(INDEX(Q:Q,MIN(IF(COUNTIF(T$1:T185,$Q$2:$Q$201),4^8,ROW($Q$2:$Q$201)))))</f>
        <v/>
      </c>
      <c r="U186" s="17" t="str">
        <f t="shared" ref="U186:AD186" ca="1" si="396">IFERROR(OFFSET($R$1,SUMPRODUCT(SMALL(($Q$2:$Q$201=U$1)*ROW($Q$2:$Q$201),ROW(181:181)+COUNTA($Q$2:$Q$201)-SUM(1*($Q$2:$Q$201=U$1))))-1,),"")</f>
        <v/>
      </c>
      <c r="V186" s="17" t="str">
        <f t="shared" ca="1" si="396"/>
        <v/>
      </c>
      <c r="W186" s="17" t="str">
        <f t="shared" ca="1" si="396"/>
        <v/>
      </c>
      <c r="X186" s="17" t="str">
        <f t="shared" ca="1" si="396"/>
        <v/>
      </c>
      <c r="Y186" s="17" t="str">
        <f t="shared" ca="1" si="396"/>
        <v/>
      </c>
      <c r="Z186" s="17" t="str">
        <f t="shared" ca="1" si="396"/>
        <v/>
      </c>
      <c r="AA186" s="17" t="str">
        <f t="shared" ca="1" si="396"/>
        <v/>
      </c>
      <c r="AB186" s="17" t="str">
        <f t="shared" ca="1" si="396"/>
        <v/>
      </c>
      <c r="AC186" s="17" t="str">
        <f t="shared" ca="1" si="396"/>
        <v/>
      </c>
      <c r="AD186" s="17" t="str">
        <f t="shared" ca="1" si="396"/>
        <v/>
      </c>
      <c r="AE186" s="17"/>
      <c r="AF186" s="344" t="str">
        <f>IF(AND(地價差額試算!K200="",$AJ186&lt;&gt;""),AF185,IF(AND(地價差額試算!K200&lt;&gt;"",$AJ186&lt;&gt;""),地價差額試算!K200,""))</f>
        <v/>
      </c>
      <c r="AG186" s="344" t="str">
        <f>IF(AND(地價差額試算!L200="",$AJ186&lt;&gt;""),AG185,IF(AND(地價差額試算!L200&lt;&gt;"",$AJ186&lt;&gt;""),地價差額試算!L200,""))</f>
        <v/>
      </c>
      <c r="AH186" s="344" t="str">
        <f>IF(AND(地價差額試算!M200="",$AJ186&lt;&gt;""),AH185,IF(AND(地價差額試算!M200&lt;&gt;"",$AJ186&lt;&gt;""),地價差額試算!M200,""))</f>
        <v/>
      </c>
      <c r="AI186" s="344" t="str">
        <f>IF(地價差額試算!N200&lt;&gt;"",地價差額試算!N200,"")</f>
        <v/>
      </c>
      <c r="AJ186" s="344" t="str">
        <f>IF(地價差額試算!O200&lt;&gt;"",地價差額試算!O200,"")</f>
        <v/>
      </c>
      <c r="AK186" s="344" t="str">
        <f>IF(地價差額試算!P200&lt;&gt;"",地價差額試算!P200,"")</f>
        <v/>
      </c>
      <c r="AL186" s="344" t="str">
        <f>IF(地價差額試算!Q200&lt;&gt;"",地價差額試算!Q200,"")</f>
        <v/>
      </c>
      <c r="AM186" s="344" t="str">
        <f t="shared" si="282"/>
        <v/>
      </c>
      <c r="AN186" s="344" t="str">
        <f t="shared" si="347"/>
        <v/>
      </c>
      <c r="AO186" s="344" t="str">
        <f t="shared" si="348"/>
        <v/>
      </c>
      <c r="AP186" s="17"/>
      <c r="AQ186" s="344" t="str">
        <f t="array" ref="AQ186">IFERROR(INDEX($AF$1:$AF$200,SMALL(IF($AF$2:$AF$201&lt;&gt;"",ROW($AF$2:$AF$201),9999),ROW(AQ185)),COLUMN(A:A)),"")</f>
        <v/>
      </c>
      <c r="AR186" s="344" t="str">
        <f t="array" ref="AR186">IFERROR(INDEX($AJ$1:$AJ$200,SMALL(IF($AJ$2:$AJ$201&lt;&gt;"",ROW($AJ$2:$AJ$201),9999),ROW(AQ185)),COLUMN(A:A)),"")</f>
        <v/>
      </c>
      <c r="AS186" s="344" t="str">
        <f t="array" ref="AS186">IFERROR(INDEX($AK$1:$AK$200,SMALL(IF($AK$2:$AK$201&lt;&gt;"",ROW($AK$2:$AK$201),9999),ROW(AS185)),COLUMN(A:A)),"")</f>
        <v/>
      </c>
      <c r="AT186" s="344" t="str">
        <f t="array" ref="AT186">IFERROR(INDEX($AL$1:$AL$200,SMALL(IF($AL$2:$AL$201&lt;&gt;"",ROW($AL$2:$AL$201),9999),ROW(AT185)),COLUMN(A:A)),"")</f>
        <v/>
      </c>
      <c r="AU186" s="17"/>
      <c r="AV186" s="344" t="str">
        <f t="array" ref="AV186:AW186">IFERROR((INDEX(AQ$1:AT$201,SMALL(IF(MATCH($AQ$2:$AQ$201&amp;$AT$2:$AT$201,$AQ$2:$AQ$201&amp;$AT$2:$AT$201, )=ROW($AQ$1:$AT$200),ROW($AQ$2:$AT$201),4^8),ROW(AV185)),{1,4})&amp;""),"")</f>
        <v/>
      </c>
      <c r="AW186" s="344" t="str">
        <v/>
      </c>
      <c r="AX186" s="17"/>
      <c r="AY186" s="17" t="str">
        <f t="array" ref="AY186">T(INDEX(AV:AV,MIN(IF(COUNTIF(AY$1:AY185,$AV$2:$AV$201),4^8,ROW($AV$2:$AV$201)))))</f>
        <v/>
      </c>
      <c r="AZ186" s="17" t="str">
        <f t="shared" ref="AZ186:BI186" ca="1" si="397">IFERROR(OFFSET($AW$1,SUMPRODUCT(SMALL(($AV$2:$AV$201=AZ$1)*ROW($AV$2:$AV$201),ROW(181:181)+COUNTA($AV$2:$AV$201)-SUM(1*($AV$2:$AV$201=AZ$1))))-1,),"")</f>
        <v/>
      </c>
      <c r="BA186" s="17" t="str">
        <f t="shared" ca="1" si="397"/>
        <v/>
      </c>
      <c r="BB186" s="17" t="str">
        <f t="shared" ca="1" si="397"/>
        <v/>
      </c>
      <c r="BC186" s="17" t="str">
        <f t="shared" ca="1" si="397"/>
        <v/>
      </c>
      <c r="BD186" s="17" t="str">
        <f t="shared" ca="1" si="397"/>
        <v/>
      </c>
      <c r="BE186" s="17" t="str">
        <f t="shared" ca="1" si="397"/>
        <v/>
      </c>
      <c r="BF186" s="17" t="str">
        <f t="shared" ca="1" si="397"/>
        <v/>
      </c>
      <c r="BG186" s="17" t="str">
        <f t="shared" ca="1" si="397"/>
        <v/>
      </c>
      <c r="BH186" s="17" t="str">
        <f t="shared" ca="1" si="397"/>
        <v/>
      </c>
      <c r="BI186" s="17" t="str">
        <f t="shared" ca="1" si="397"/>
        <v/>
      </c>
      <c r="BJ186" s="17"/>
      <c r="BK186" s="18" t="str">
        <f t="array" ref="BK186">IFERROR(INDEX($E$1:$E$200,SMALL(IF($E$2:$E$201&lt;&gt;"",ROW($E$2:$E$201),9999),ROW($A185)),COLUMN(A:A)),"")</f>
        <v/>
      </c>
      <c r="BL186" s="18" t="str">
        <f t="array" ref="BL186">IFERROR(INDEX($AJ$1:$AJ$200,SMALL(IF($AJ$2:$AJ$201&lt;&gt;"",ROW($AJ$2:$AJ$201),9999),ROW(A185)),COLUMN(A:A)),"")</f>
        <v/>
      </c>
      <c r="BM186" s="18" t="str">
        <f t="array" ref="BM186">T(INDEX($BK:$BK,MIN(IF(COUNTIF(BM$1:BM185,$BK$2:$BK$201),4^8,ROW($BK$2:$BK$201)))))</f>
        <v/>
      </c>
      <c r="BN186" s="18" t="str">
        <f t="array" ref="BN186">T(INDEX($BL:$BL,MIN(IF(COUNTIF(BN$1:BN185,$BL$2:$BL$201),4^8,ROW($BL$2:$BL$201)))))</f>
        <v/>
      </c>
      <c r="BO186" s="18" t="str">
        <f t="array" aca="1" ref="BO186" ca="1">IF(ROW(BO185)&gt;(COUNTA($BM$2:$BN$201)-COUNTIF($BM$2:$BN$201,"")),"",INDIRECT(TEXT(RIGHT(SMALL(IF($BM$2:$BN$501&lt;&gt;"",COLUMN($BM$2:$BN$501)*10001+ROW($BM$2:$BN$501)*100,999999),ROW(BO185)),4),"!R00!C00"),))</f>
        <v/>
      </c>
      <c r="BP186" s="18" t="str">
        <f t="array" aca="1" ref="BP186" ca="1">T(INDEX($BO:$BO,MIN(IF(COUNTIF(BP$1:BP185,$BO$2:$BO$201),4^8,ROW($BO$2:$BO$201)))))</f>
        <v/>
      </c>
    </row>
    <row r="187" spans="1:68">
      <c r="A187" s="344" t="str">
        <f>IF(AND(地價差額試算!A201="",$E187&lt;&gt;""),A186,IF(AND(地價差額試算!A201&lt;&gt;"",$E187&lt;&gt;""),地價差額試算!A201,""))</f>
        <v/>
      </c>
      <c r="B187" s="344" t="str">
        <f>IF(AND(地價差額試算!B201="",$E187&lt;&gt;""),B186,IF(AND(地價差額試算!B201&lt;&gt;"",$E187&lt;&gt;""),地價差額試算!B201,""))</f>
        <v/>
      </c>
      <c r="C187" s="344" t="str">
        <f>IF(AND(地價差額試算!C201="",$E187&lt;&gt;""),C186,IF(AND(地價差額試算!C201&lt;&gt;"",$E187&lt;&gt;""),地價差額試算!C201,""))</f>
        <v/>
      </c>
      <c r="D187" s="344" t="str">
        <f>IF(地價差額試算!D201&lt;&gt;"",地價差額試算!D201,"")</f>
        <v/>
      </c>
      <c r="E187" s="344" t="str">
        <f>IF(地價差額試算!E201&lt;&gt;"",地價差額試算!E201,"")</f>
        <v/>
      </c>
      <c r="F187" s="344" t="str">
        <f>IF(地價差額試算!F201&lt;&gt;"",地價差額試算!F201,"")</f>
        <v/>
      </c>
      <c r="G187" s="344" t="str">
        <f>IF(地價差額試算!G201&lt;&gt;"",地價差額試算!G201,"")</f>
        <v/>
      </c>
      <c r="H187" s="344" t="str">
        <f t="shared" si="280"/>
        <v/>
      </c>
      <c r="I187" s="344" t="str">
        <f t="shared" si="344"/>
        <v/>
      </c>
      <c r="J187" s="344" t="str">
        <f t="shared" si="345"/>
        <v/>
      </c>
      <c r="K187" s="17"/>
      <c r="L187" s="344" t="str">
        <f t="array" ref="L187">IFERROR(INDEX($A$1:$A$200,SMALL(IF($A$2:$A$201&lt;&gt;"",ROW($A$2:$A$201),9999),ROW(L186)),COLUMN(A:A)),"")</f>
        <v/>
      </c>
      <c r="M187" s="344" t="str">
        <f t="array" ref="M187">IFERROR(INDEX($E$1:$E$200,SMALL(IF($E$2:$E$201&lt;&gt;"",ROW($E$2:$E$201),9999),ROW(M186)),COLUMN(A:A)),"")</f>
        <v/>
      </c>
      <c r="N187" s="344" t="str">
        <f t="array" ref="N187">IFERROR(INDEX($F$1:$F$200,SMALL(IF($F$2:$F$201&lt;&gt;"",ROW($F$2:$F$201),9999),ROW(N186)),COLUMN(A:A)),"")</f>
        <v/>
      </c>
      <c r="O187" s="344" t="str">
        <f t="array" ref="O187">IFERROR(INDEX($G$1:$G$200,SMALL(IF($G$2:$G$201&lt;&gt;"",ROW($G$2:$G$201),9999),ROW(O186)),COLUMN(A:A)),"")</f>
        <v/>
      </c>
      <c r="P187" s="17"/>
      <c r="Q187" s="344" t="str">
        <f t="array" ref="Q187:R187">IFERROR((INDEX(L$1:O$201,SMALL(IF(MATCH($L$2:$L$201&amp;$O$2:$O$201,$L$2:$L$201&amp;$O$2:$O$201, )=ROW($L$1:$O$200),ROW($L$2:$O$201),4^8),ROW(A186)),{1,4})&amp;""),"")</f>
        <v/>
      </c>
      <c r="R187" s="344" t="str">
        <v/>
      </c>
      <c r="S187" s="17"/>
      <c r="T187" s="17" t="str">
        <f t="array" ref="T187">T(INDEX(Q:Q,MIN(IF(COUNTIF(T$1:T186,$Q$2:$Q$201),4^8,ROW($Q$2:$Q$201)))))</f>
        <v/>
      </c>
      <c r="U187" s="17" t="str">
        <f t="shared" ref="U187:AD187" ca="1" si="398">IFERROR(OFFSET($R$1,SUMPRODUCT(SMALL(($Q$2:$Q$201=U$1)*ROW($Q$2:$Q$201),ROW(182:182)+COUNTA($Q$2:$Q$201)-SUM(1*($Q$2:$Q$201=U$1))))-1,),"")</f>
        <v/>
      </c>
      <c r="V187" s="17" t="str">
        <f t="shared" ca="1" si="398"/>
        <v/>
      </c>
      <c r="W187" s="17" t="str">
        <f t="shared" ca="1" si="398"/>
        <v/>
      </c>
      <c r="X187" s="17" t="str">
        <f t="shared" ca="1" si="398"/>
        <v/>
      </c>
      <c r="Y187" s="17" t="str">
        <f t="shared" ca="1" si="398"/>
        <v/>
      </c>
      <c r="Z187" s="17" t="str">
        <f t="shared" ca="1" si="398"/>
        <v/>
      </c>
      <c r="AA187" s="17" t="str">
        <f t="shared" ca="1" si="398"/>
        <v/>
      </c>
      <c r="AB187" s="17" t="str">
        <f t="shared" ca="1" si="398"/>
        <v/>
      </c>
      <c r="AC187" s="17" t="str">
        <f t="shared" ca="1" si="398"/>
        <v/>
      </c>
      <c r="AD187" s="17" t="str">
        <f t="shared" ca="1" si="398"/>
        <v/>
      </c>
      <c r="AE187" s="17"/>
      <c r="AF187" s="344" t="str">
        <f>IF(AND(地價差額試算!K201="",$AJ187&lt;&gt;""),AF186,IF(AND(地價差額試算!K201&lt;&gt;"",$AJ187&lt;&gt;""),地價差額試算!K201,""))</f>
        <v/>
      </c>
      <c r="AG187" s="344" t="str">
        <f>IF(AND(地價差額試算!L201="",$AJ187&lt;&gt;""),AG186,IF(AND(地價差額試算!L201&lt;&gt;"",$AJ187&lt;&gt;""),地價差額試算!L201,""))</f>
        <v/>
      </c>
      <c r="AH187" s="344" t="str">
        <f>IF(AND(地價差額試算!M201="",$AJ187&lt;&gt;""),AH186,IF(AND(地價差額試算!M201&lt;&gt;"",$AJ187&lt;&gt;""),地價差額試算!M201,""))</f>
        <v/>
      </c>
      <c r="AI187" s="344" t="str">
        <f>IF(地價差額試算!N201&lt;&gt;"",地價差額試算!N201,"")</f>
        <v/>
      </c>
      <c r="AJ187" s="344" t="str">
        <f>IF(地價差額試算!O201&lt;&gt;"",地價差額試算!O201,"")</f>
        <v/>
      </c>
      <c r="AK187" s="344" t="str">
        <f>IF(地價差額試算!P201&lt;&gt;"",地價差額試算!P201,"")</f>
        <v/>
      </c>
      <c r="AL187" s="344" t="str">
        <f>IF(地價差額試算!Q201&lt;&gt;"",地價差額試算!Q201,"")</f>
        <v/>
      </c>
      <c r="AM187" s="344" t="str">
        <f t="shared" si="282"/>
        <v/>
      </c>
      <c r="AN187" s="344" t="str">
        <f t="shared" si="347"/>
        <v/>
      </c>
      <c r="AO187" s="344" t="str">
        <f t="shared" si="348"/>
        <v/>
      </c>
      <c r="AP187" s="17"/>
      <c r="AQ187" s="344" t="str">
        <f t="array" ref="AQ187">IFERROR(INDEX($AF$1:$AF$200,SMALL(IF($AF$2:$AF$201&lt;&gt;"",ROW($AF$2:$AF$201),9999),ROW(AQ186)),COLUMN(A:A)),"")</f>
        <v/>
      </c>
      <c r="AR187" s="344" t="str">
        <f t="array" ref="AR187">IFERROR(INDEX($AJ$1:$AJ$200,SMALL(IF($AJ$2:$AJ$201&lt;&gt;"",ROW($AJ$2:$AJ$201),9999),ROW(AQ186)),COLUMN(A:A)),"")</f>
        <v/>
      </c>
      <c r="AS187" s="344" t="str">
        <f t="array" ref="AS187">IFERROR(INDEX($AK$1:$AK$200,SMALL(IF($AK$2:$AK$201&lt;&gt;"",ROW($AK$2:$AK$201),9999),ROW(AS186)),COLUMN(A:A)),"")</f>
        <v/>
      </c>
      <c r="AT187" s="344" t="str">
        <f t="array" ref="AT187">IFERROR(INDEX($AL$1:$AL$200,SMALL(IF($AL$2:$AL$201&lt;&gt;"",ROW($AL$2:$AL$201),9999),ROW(AT186)),COLUMN(A:A)),"")</f>
        <v/>
      </c>
      <c r="AU187" s="17"/>
      <c r="AV187" s="344" t="str">
        <f t="array" ref="AV187:AW187">IFERROR((INDEX(AQ$1:AT$201,SMALL(IF(MATCH($AQ$2:$AQ$201&amp;$AT$2:$AT$201,$AQ$2:$AQ$201&amp;$AT$2:$AT$201, )=ROW($AQ$1:$AT$200),ROW($AQ$2:$AT$201),4^8),ROW(AV186)),{1,4})&amp;""),"")</f>
        <v/>
      </c>
      <c r="AW187" s="344" t="str">
        <v/>
      </c>
      <c r="AX187" s="17"/>
      <c r="AY187" s="17" t="str">
        <f t="array" ref="AY187">T(INDEX(AV:AV,MIN(IF(COUNTIF(AY$1:AY186,$AV$2:$AV$201),4^8,ROW($AV$2:$AV$201)))))</f>
        <v/>
      </c>
      <c r="AZ187" s="17" t="str">
        <f t="shared" ref="AZ187:BI187" ca="1" si="399">IFERROR(OFFSET($AW$1,SUMPRODUCT(SMALL(($AV$2:$AV$201=AZ$1)*ROW($AV$2:$AV$201),ROW(182:182)+COUNTA($AV$2:$AV$201)-SUM(1*($AV$2:$AV$201=AZ$1))))-1,),"")</f>
        <v/>
      </c>
      <c r="BA187" s="17" t="str">
        <f t="shared" ca="1" si="399"/>
        <v/>
      </c>
      <c r="BB187" s="17" t="str">
        <f t="shared" ca="1" si="399"/>
        <v/>
      </c>
      <c r="BC187" s="17" t="str">
        <f t="shared" ca="1" si="399"/>
        <v/>
      </c>
      <c r="BD187" s="17" t="str">
        <f t="shared" ca="1" si="399"/>
        <v/>
      </c>
      <c r="BE187" s="17" t="str">
        <f t="shared" ca="1" si="399"/>
        <v/>
      </c>
      <c r="BF187" s="17" t="str">
        <f t="shared" ca="1" si="399"/>
        <v/>
      </c>
      <c r="BG187" s="17" t="str">
        <f t="shared" ca="1" si="399"/>
        <v/>
      </c>
      <c r="BH187" s="17" t="str">
        <f t="shared" ca="1" si="399"/>
        <v/>
      </c>
      <c r="BI187" s="17" t="str">
        <f t="shared" ca="1" si="399"/>
        <v/>
      </c>
      <c r="BJ187" s="17"/>
      <c r="BK187" s="18" t="str">
        <f t="array" ref="BK187">IFERROR(INDEX($E$1:$E$200,SMALL(IF($E$2:$E$201&lt;&gt;"",ROW($E$2:$E$201),9999),ROW($A186)),COLUMN(A:A)),"")</f>
        <v/>
      </c>
      <c r="BL187" s="18" t="str">
        <f t="array" ref="BL187">IFERROR(INDEX($AJ$1:$AJ$200,SMALL(IF($AJ$2:$AJ$201&lt;&gt;"",ROW($AJ$2:$AJ$201),9999),ROW(A186)),COLUMN(A:A)),"")</f>
        <v/>
      </c>
      <c r="BM187" s="18" t="str">
        <f t="array" ref="BM187">T(INDEX($BK:$BK,MIN(IF(COUNTIF(BM$1:BM186,$BK$2:$BK$201),4^8,ROW($BK$2:$BK$201)))))</f>
        <v/>
      </c>
      <c r="BN187" s="18" t="str">
        <f t="array" ref="BN187">T(INDEX($BL:$BL,MIN(IF(COUNTIF(BN$1:BN186,$BL$2:$BL$201),4^8,ROW($BL$2:$BL$201)))))</f>
        <v/>
      </c>
      <c r="BO187" s="18" t="str">
        <f t="array" aca="1" ref="BO187" ca="1">IF(ROW(BO186)&gt;(COUNTA($BM$2:$BN$201)-COUNTIF($BM$2:$BN$201,"")),"",INDIRECT(TEXT(RIGHT(SMALL(IF($BM$2:$BN$501&lt;&gt;"",COLUMN($BM$2:$BN$501)*10001+ROW($BM$2:$BN$501)*100,999999),ROW(BO186)),4),"!R00!C00"),))</f>
        <v/>
      </c>
      <c r="BP187" s="18" t="str">
        <f t="array" aca="1" ref="BP187" ca="1">T(INDEX($BO:$BO,MIN(IF(COUNTIF(BP$1:BP186,$BO$2:$BO$201),4^8,ROW($BO$2:$BO$201)))))</f>
        <v/>
      </c>
    </row>
    <row r="188" spans="1:68">
      <c r="A188" s="344" t="str">
        <f>IF(AND(地價差額試算!A202="",$E188&lt;&gt;""),A187,IF(AND(地價差額試算!A202&lt;&gt;"",$E188&lt;&gt;""),地價差額試算!A202,""))</f>
        <v/>
      </c>
      <c r="B188" s="344" t="str">
        <f>IF(AND(地價差額試算!B202="",$E188&lt;&gt;""),B187,IF(AND(地價差額試算!B202&lt;&gt;"",$E188&lt;&gt;""),地價差額試算!B202,""))</f>
        <v/>
      </c>
      <c r="C188" s="344" t="str">
        <f>IF(AND(地價差額試算!C202="",$E188&lt;&gt;""),C187,IF(AND(地價差額試算!C202&lt;&gt;"",$E188&lt;&gt;""),地價差額試算!C202,""))</f>
        <v/>
      </c>
      <c r="D188" s="344" t="str">
        <f>IF(地價差額試算!D202&lt;&gt;"",地價差額試算!D202,"")</f>
        <v/>
      </c>
      <c r="E188" s="344" t="str">
        <f>IF(地價差額試算!E202&lt;&gt;"",地價差額試算!E202,"")</f>
        <v/>
      </c>
      <c r="F188" s="344" t="str">
        <f>IF(地價差額試算!F202&lt;&gt;"",地價差額試算!F202,"")</f>
        <v/>
      </c>
      <c r="G188" s="344" t="str">
        <f>IF(地價差額試算!G202&lt;&gt;"",地價差額試算!G202,"")</f>
        <v/>
      </c>
      <c r="H188" s="344" t="str">
        <f t="shared" si="280"/>
        <v/>
      </c>
      <c r="I188" s="344" t="str">
        <f t="shared" si="344"/>
        <v/>
      </c>
      <c r="J188" s="344" t="str">
        <f t="shared" si="345"/>
        <v/>
      </c>
      <c r="K188" s="17"/>
      <c r="L188" s="344" t="str">
        <f t="array" ref="L188">IFERROR(INDEX($A$1:$A$200,SMALL(IF($A$2:$A$201&lt;&gt;"",ROW($A$2:$A$201),9999),ROW(L187)),COLUMN(A:A)),"")</f>
        <v/>
      </c>
      <c r="M188" s="344" t="str">
        <f t="array" ref="M188">IFERROR(INDEX($E$1:$E$200,SMALL(IF($E$2:$E$201&lt;&gt;"",ROW($E$2:$E$201),9999),ROW(M187)),COLUMN(A:A)),"")</f>
        <v/>
      </c>
      <c r="N188" s="344" t="str">
        <f t="array" ref="N188">IFERROR(INDEX($F$1:$F$200,SMALL(IF($F$2:$F$201&lt;&gt;"",ROW($F$2:$F$201),9999),ROW(N187)),COLUMN(A:A)),"")</f>
        <v/>
      </c>
      <c r="O188" s="344" t="str">
        <f t="array" ref="O188">IFERROR(INDEX($G$1:$G$200,SMALL(IF($G$2:$G$201&lt;&gt;"",ROW($G$2:$G$201),9999),ROW(O187)),COLUMN(A:A)),"")</f>
        <v/>
      </c>
      <c r="P188" s="17"/>
      <c r="Q188" s="344" t="str">
        <f t="array" ref="Q188:R188">IFERROR((INDEX(L$1:O$201,SMALL(IF(MATCH($L$2:$L$201&amp;$O$2:$O$201,$L$2:$L$201&amp;$O$2:$O$201, )=ROW($L$1:$O$200),ROW($L$2:$O$201),4^8),ROW(A187)),{1,4})&amp;""),"")</f>
        <v/>
      </c>
      <c r="R188" s="344" t="str">
        <v/>
      </c>
      <c r="S188" s="17"/>
      <c r="T188" s="17" t="str">
        <f t="array" ref="T188">T(INDEX(Q:Q,MIN(IF(COUNTIF(T$1:T187,$Q$2:$Q$201),4^8,ROW($Q$2:$Q$201)))))</f>
        <v/>
      </c>
      <c r="U188" s="17" t="str">
        <f t="shared" ref="U188:AD188" ca="1" si="400">IFERROR(OFFSET($R$1,SUMPRODUCT(SMALL(($Q$2:$Q$201=U$1)*ROW($Q$2:$Q$201),ROW(183:183)+COUNTA($Q$2:$Q$201)-SUM(1*($Q$2:$Q$201=U$1))))-1,),"")</f>
        <v/>
      </c>
      <c r="V188" s="17" t="str">
        <f t="shared" ca="1" si="400"/>
        <v/>
      </c>
      <c r="W188" s="17" t="str">
        <f t="shared" ca="1" si="400"/>
        <v/>
      </c>
      <c r="X188" s="17" t="str">
        <f t="shared" ca="1" si="400"/>
        <v/>
      </c>
      <c r="Y188" s="17" t="str">
        <f t="shared" ca="1" si="400"/>
        <v/>
      </c>
      <c r="Z188" s="17" t="str">
        <f t="shared" ca="1" si="400"/>
        <v/>
      </c>
      <c r="AA188" s="17" t="str">
        <f t="shared" ca="1" si="400"/>
        <v/>
      </c>
      <c r="AB188" s="17" t="str">
        <f t="shared" ca="1" si="400"/>
        <v/>
      </c>
      <c r="AC188" s="17" t="str">
        <f t="shared" ca="1" si="400"/>
        <v/>
      </c>
      <c r="AD188" s="17" t="str">
        <f t="shared" ca="1" si="400"/>
        <v/>
      </c>
      <c r="AE188" s="17"/>
      <c r="AF188" s="344" t="str">
        <f>IF(AND(地價差額試算!K202="",$AJ188&lt;&gt;""),AF187,IF(AND(地價差額試算!K202&lt;&gt;"",$AJ188&lt;&gt;""),地價差額試算!K202,""))</f>
        <v/>
      </c>
      <c r="AG188" s="344" t="str">
        <f>IF(AND(地價差額試算!L202="",$AJ188&lt;&gt;""),AG187,IF(AND(地價差額試算!L202&lt;&gt;"",$AJ188&lt;&gt;""),地價差額試算!L202,""))</f>
        <v/>
      </c>
      <c r="AH188" s="344" t="str">
        <f>IF(AND(地價差額試算!M202="",$AJ188&lt;&gt;""),AH187,IF(AND(地價差額試算!M202&lt;&gt;"",$AJ188&lt;&gt;""),地價差額試算!M202,""))</f>
        <v/>
      </c>
      <c r="AI188" s="344" t="str">
        <f>IF(地價差額試算!N202&lt;&gt;"",地價差額試算!N202,"")</f>
        <v/>
      </c>
      <c r="AJ188" s="344" t="str">
        <f>IF(地價差額試算!O202&lt;&gt;"",地價差額試算!O202,"")</f>
        <v/>
      </c>
      <c r="AK188" s="344" t="str">
        <f>IF(地價差額試算!P202&lt;&gt;"",地價差額試算!P202,"")</f>
        <v/>
      </c>
      <c r="AL188" s="344" t="str">
        <f>IF(地價差額試算!Q202&lt;&gt;"",地價差額試算!Q202,"")</f>
        <v/>
      </c>
      <c r="AM188" s="344" t="str">
        <f t="shared" si="282"/>
        <v/>
      </c>
      <c r="AN188" s="344" t="str">
        <f t="shared" si="347"/>
        <v/>
      </c>
      <c r="AO188" s="344" t="str">
        <f t="shared" si="348"/>
        <v/>
      </c>
      <c r="AP188" s="17"/>
      <c r="AQ188" s="344" t="str">
        <f t="array" ref="AQ188">IFERROR(INDEX($AF$1:$AF$200,SMALL(IF($AF$2:$AF$201&lt;&gt;"",ROW($AF$2:$AF$201),9999),ROW(AQ187)),COLUMN(A:A)),"")</f>
        <v/>
      </c>
      <c r="AR188" s="344" t="str">
        <f t="array" ref="AR188">IFERROR(INDEX($AJ$1:$AJ$200,SMALL(IF($AJ$2:$AJ$201&lt;&gt;"",ROW($AJ$2:$AJ$201),9999),ROW(AQ187)),COLUMN(A:A)),"")</f>
        <v/>
      </c>
      <c r="AS188" s="344" t="str">
        <f t="array" ref="AS188">IFERROR(INDEX($AK$1:$AK$200,SMALL(IF($AK$2:$AK$201&lt;&gt;"",ROW($AK$2:$AK$201),9999),ROW(AS187)),COLUMN(A:A)),"")</f>
        <v/>
      </c>
      <c r="AT188" s="344" t="str">
        <f t="array" ref="AT188">IFERROR(INDEX($AL$1:$AL$200,SMALL(IF($AL$2:$AL$201&lt;&gt;"",ROW($AL$2:$AL$201),9999),ROW(AT187)),COLUMN(A:A)),"")</f>
        <v/>
      </c>
      <c r="AU188" s="17"/>
      <c r="AV188" s="344" t="str">
        <f t="array" ref="AV188:AW188">IFERROR((INDEX(AQ$1:AT$201,SMALL(IF(MATCH($AQ$2:$AQ$201&amp;$AT$2:$AT$201,$AQ$2:$AQ$201&amp;$AT$2:$AT$201, )=ROW($AQ$1:$AT$200),ROW($AQ$2:$AT$201),4^8),ROW(AV187)),{1,4})&amp;""),"")</f>
        <v/>
      </c>
      <c r="AW188" s="344" t="str">
        <v/>
      </c>
      <c r="AX188" s="17"/>
      <c r="AY188" s="17" t="str">
        <f t="array" ref="AY188">T(INDEX(AV:AV,MIN(IF(COUNTIF(AY$1:AY187,$AV$2:$AV$201),4^8,ROW($AV$2:$AV$201)))))</f>
        <v/>
      </c>
      <c r="AZ188" s="17" t="str">
        <f t="shared" ref="AZ188:BI188" ca="1" si="401">IFERROR(OFFSET($AW$1,SUMPRODUCT(SMALL(($AV$2:$AV$201=AZ$1)*ROW($AV$2:$AV$201),ROW(183:183)+COUNTA($AV$2:$AV$201)-SUM(1*($AV$2:$AV$201=AZ$1))))-1,),"")</f>
        <v/>
      </c>
      <c r="BA188" s="17" t="str">
        <f t="shared" ca="1" si="401"/>
        <v/>
      </c>
      <c r="BB188" s="17" t="str">
        <f t="shared" ca="1" si="401"/>
        <v/>
      </c>
      <c r="BC188" s="17" t="str">
        <f t="shared" ca="1" si="401"/>
        <v/>
      </c>
      <c r="BD188" s="17" t="str">
        <f t="shared" ca="1" si="401"/>
        <v/>
      </c>
      <c r="BE188" s="17" t="str">
        <f t="shared" ca="1" si="401"/>
        <v/>
      </c>
      <c r="BF188" s="17" t="str">
        <f t="shared" ca="1" si="401"/>
        <v/>
      </c>
      <c r="BG188" s="17" t="str">
        <f t="shared" ca="1" si="401"/>
        <v/>
      </c>
      <c r="BH188" s="17" t="str">
        <f t="shared" ca="1" si="401"/>
        <v/>
      </c>
      <c r="BI188" s="17" t="str">
        <f t="shared" ca="1" si="401"/>
        <v/>
      </c>
      <c r="BJ188" s="17"/>
      <c r="BK188" s="18" t="str">
        <f t="array" ref="BK188">IFERROR(INDEX($E$1:$E$200,SMALL(IF($E$2:$E$201&lt;&gt;"",ROW($E$2:$E$201),9999),ROW($A187)),COLUMN(A:A)),"")</f>
        <v/>
      </c>
      <c r="BL188" s="18" t="str">
        <f t="array" ref="BL188">IFERROR(INDEX($AJ$1:$AJ$200,SMALL(IF($AJ$2:$AJ$201&lt;&gt;"",ROW($AJ$2:$AJ$201),9999),ROW(A187)),COLUMN(A:A)),"")</f>
        <v/>
      </c>
      <c r="BM188" s="18" t="str">
        <f t="array" ref="BM188">T(INDEX($BK:$BK,MIN(IF(COUNTIF(BM$1:BM187,$BK$2:$BK$201),4^8,ROW($BK$2:$BK$201)))))</f>
        <v/>
      </c>
      <c r="BN188" s="18" t="str">
        <f t="array" ref="BN188">T(INDEX($BL:$BL,MIN(IF(COUNTIF(BN$1:BN187,$BL$2:$BL$201),4^8,ROW($BL$2:$BL$201)))))</f>
        <v/>
      </c>
      <c r="BO188" s="18" t="str">
        <f t="array" aca="1" ref="BO188" ca="1">IF(ROW(BO187)&gt;(COUNTA($BM$2:$BN$201)-COUNTIF($BM$2:$BN$201,"")),"",INDIRECT(TEXT(RIGHT(SMALL(IF($BM$2:$BN$501&lt;&gt;"",COLUMN($BM$2:$BN$501)*10001+ROW($BM$2:$BN$501)*100,999999),ROW(BO187)),4),"!R00!C00"),))</f>
        <v/>
      </c>
      <c r="BP188" s="18" t="str">
        <f t="array" aca="1" ref="BP188" ca="1">T(INDEX($BO:$BO,MIN(IF(COUNTIF(BP$1:BP187,$BO$2:$BO$201),4^8,ROW($BO$2:$BO$201)))))</f>
        <v/>
      </c>
    </row>
    <row r="189" spans="1:68">
      <c r="A189" s="344" t="str">
        <f>IF(AND(地價差額試算!A203="",$E189&lt;&gt;""),A188,IF(AND(地價差額試算!A203&lt;&gt;"",$E189&lt;&gt;""),地價差額試算!A203,""))</f>
        <v/>
      </c>
      <c r="B189" s="344" t="str">
        <f>IF(AND(地價差額試算!B203="",$E189&lt;&gt;""),B188,IF(AND(地價差額試算!B203&lt;&gt;"",$E189&lt;&gt;""),地價差額試算!B203,""))</f>
        <v/>
      </c>
      <c r="C189" s="344" t="str">
        <f>IF(AND(地價差額試算!C203="",$E189&lt;&gt;""),C188,IF(AND(地價差額試算!C203&lt;&gt;"",$E189&lt;&gt;""),地價差額試算!C203,""))</f>
        <v/>
      </c>
      <c r="D189" s="344" t="str">
        <f>IF(地價差額試算!D203&lt;&gt;"",地價差額試算!D203,"")</f>
        <v/>
      </c>
      <c r="E189" s="344" t="str">
        <f>IF(地價差額試算!E203&lt;&gt;"",地價差額試算!E203,"")</f>
        <v/>
      </c>
      <c r="F189" s="344" t="str">
        <f>IF(地價差額試算!F203&lt;&gt;"",地價差額試算!F203,"")</f>
        <v/>
      </c>
      <c r="G189" s="344" t="str">
        <f>IF(地價差額試算!G203&lt;&gt;"",地價差額試算!G203,"")</f>
        <v/>
      </c>
      <c r="H189" s="344" t="str">
        <f t="shared" si="280"/>
        <v/>
      </c>
      <c r="I189" s="344" t="str">
        <f t="shared" si="344"/>
        <v/>
      </c>
      <c r="J189" s="344" t="str">
        <f t="shared" si="345"/>
        <v/>
      </c>
      <c r="K189" s="17"/>
      <c r="L189" s="344" t="str">
        <f t="array" ref="L189">IFERROR(INDEX($A$1:$A$200,SMALL(IF($A$2:$A$201&lt;&gt;"",ROW($A$2:$A$201),9999),ROW(L188)),COLUMN(A:A)),"")</f>
        <v/>
      </c>
      <c r="M189" s="344" t="str">
        <f t="array" ref="M189">IFERROR(INDEX($E$1:$E$200,SMALL(IF($E$2:$E$201&lt;&gt;"",ROW($E$2:$E$201),9999),ROW(M188)),COLUMN(A:A)),"")</f>
        <v/>
      </c>
      <c r="N189" s="344" t="str">
        <f t="array" ref="N189">IFERROR(INDEX($F$1:$F$200,SMALL(IF($F$2:$F$201&lt;&gt;"",ROW($F$2:$F$201),9999),ROW(N188)),COLUMN(A:A)),"")</f>
        <v/>
      </c>
      <c r="O189" s="344" t="str">
        <f t="array" ref="O189">IFERROR(INDEX($G$1:$G$200,SMALL(IF($G$2:$G$201&lt;&gt;"",ROW($G$2:$G$201),9999),ROW(O188)),COLUMN(A:A)),"")</f>
        <v/>
      </c>
      <c r="P189" s="17"/>
      <c r="Q189" s="344" t="str">
        <f t="array" ref="Q189:R189">IFERROR((INDEX(L$1:O$201,SMALL(IF(MATCH($L$2:$L$201&amp;$O$2:$O$201,$L$2:$L$201&amp;$O$2:$O$201, )=ROW($L$1:$O$200),ROW($L$2:$O$201),4^8),ROW(A188)),{1,4})&amp;""),"")</f>
        <v/>
      </c>
      <c r="R189" s="344" t="str">
        <v/>
      </c>
      <c r="S189" s="17"/>
      <c r="T189" s="17" t="str">
        <f t="array" ref="T189">T(INDEX(Q:Q,MIN(IF(COUNTIF(T$1:T188,$Q$2:$Q$201),4^8,ROW($Q$2:$Q$201)))))</f>
        <v/>
      </c>
      <c r="U189" s="17" t="str">
        <f t="shared" ref="U189:AD189" ca="1" si="402">IFERROR(OFFSET($R$1,SUMPRODUCT(SMALL(($Q$2:$Q$201=U$1)*ROW($Q$2:$Q$201),ROW(184:184)+COUNTA($Q$2:$Q$201)-SUM(1*($Q$2:$Q$201=U$1))))-1,),"")</f>
        <v/>
      </c>
      <c r="V189" s="17" t="str">
        <f t="shared" ca="1" si="402"/>
        <v/>
      </c>
      <c r="W189" s="17" t="str">
        <f t="shared" ca="1" si="402"/>
        <v/>
      </c>
      <c r="X189" s="17" t="str">
        <f t="shared" ca="1" si="402"/>
        <v/>
      </c>
      <c r="Y189" s="17" t="str">
        <f t="shared" ca="1" si="402"/>
        <v/>
      </c>
      <c r="Z189" s="17" t="str">
        <f t="shared" ca="1" si="402"/>
        <v/>
      </c>
      <c r="AA189" s="17" t="str">
        <f t="shared" ca="1" si="402"/>
        <v/>
      </c>
      <c r="AB189" s="17" t="str">
        <f t="shared" ca="1" si="402"/>
        <v/>
      </c>
      <c r="AC189" s="17" t="str">
        <f t="shared" ca="1" si="402"/>
        <v/>
      </c>
      <c r="AD189" s="17" t="str">
        <f t="shared" ca="1" si="402"/>
        <v/>
      </c>
      <c r="AE189" s="17"/>
      <c r="AF189" s="344" t="str">
        <f>IF(AND(地價差額試算!K203="",$AJ189&lt;&gt;""),AF188,IF(AND(地價差額試算!K203&lt;&gt;"",$AJ189&lt;&gt;""),地價差額試算!K203,""))</f>
        <v/>
      </c>
      <c r="AG189" s="344" t="str">
        <f>IF(AND(地價差額試算!L203="",$AJ189&lt;&gt;""),AG188,IF(AND(地價差額試算!L203&lt;&gt;"",$AJ189&lt;&gt;""),地價差額試算!L203,""))</f>
        <v/>
      </c>
      <c r="AH189" s="344" t="str">
        <f>IF(AND(地價差額試算!M203="",$AJ189&lt;&gt;""),AH188,IF(AND(地價差額試算!M203&lt;&gt;"",$AJ189&lt;&gt;""),地價差額試算!M203,""))</f>
        <v/>
      </c>
      <c r="AI189" s="344" t="str">
        <f>IF(地價差額試算!N203&lt;&gt;"",地價差額試算!N203,"")</f>
        <v/>
      </c>
      <c r="AJ189" s="344" t="str">
        <f>IF(地價差額試算!O203&lt;&gt;"",地價差額試算!O203,"")</f>
        <v/>
      </c>
      <c r="AK189" s="344" t="str">
        <f>IF(地價差額試算!P203&lt;&gt;"",地價差額試算!P203,"")</f>
        <v/>
      </c>
      <c r="AL189" s="344" t="str">
        <f>IF(地價差額試算!Q203&lt;&gt;"",地價差額試算!Q203,"")</f>
        <v/>
      </c>
      <c r="AM189" s="344" t="str">
        <f t="shared" si="282"/>
        <v/>
      </c>
      <c r="AN189" s="344" t="str">
        <f t="shared" si="347"/>
        <v/>
      </c>
      <c r="AO189" s="344" t="str">
        <f t="shared" si="348"/>
        <v/>
      </c>
      <c r="AP189" s="17"/>
      <c r="AQ189" s="344" t="str">
        <f t="array" ref="AQ189">IFERROR(INDEX($AF$1:$AF$200,SMALL(IF($AF$2:$AF$201&lt;&gt;"",ROW($AF$2:$AF$201),9999),ROW(AQ188)),COLUMN(A:A)),"")</f>
        <v/>
      </c>
      <c r="AR189" s="344" t="str">
        <f t="array" ref="AR189">IFERROR(INDEX($AJ$1:$AJ$200,SMALL(IF($AJ$2:$AJ$201&lt;&gt;"",ROW($AJ$2:$AJ$201),9999),ROW(AQ188)),COLUMN(A:A)),"")</f>
        <v/>
      </c>
      <c r="AS189" s="344" t="str">
        <f t="array" ref="AS189">IFERROR(INDEX($AK$1:$AK$200,SMALL(IF($AK$2:$AK$201&lt;&gt;"",ROW($AK$2:$AK$201),9999),ROW(AS188)),COLUMN(A:A)),"")</f>
        <v/>
      </c>
      <c r="AT189" s="344" t="str">
        <f t="array" ref="AT189">IFERROR(INDEX($AL$1:$AL$200,SMALL(IF($AL$2:$AL$201&lt;&gt;"",ROW($AL$2:$AL$201),9999),ROW(AT188)),COLUMN(A:A)),"")</f>
        <v/>
      </c>
      <c r="AU189" s="17"/>
      <c r="AV189" s="344" t="str">
        <f t="array" ref="AV189:AW189">IFERROR((INDEX(AQ$1:AT$201,SMALL(IF(MATCH($AQ$2:$AQ$201&amp;$AT$2:$AT$201,$AQ$2:$AQ$201&amp;$AT$2:$AT$201, )=ROW($AQ$1:$AT$200),ROW($AQ$2:$AT$201),4^8),ROW(AV188)),{1,4})&amp;""),"")</f>
        <v/>
      </c>
      <c r="AW189" s="344" t="str">
        <v/>
      </c>
      <c r="AX189" s="17"/>
      <c r="AY189" s="17" t="str">
        <f t="array" ref="AY189">T(INDEX(AV:AV,MIN(IF(COUNTIF(AY$1:AY188,$AV$2:$AV$201),4^8,ROW($AV$2:$AV$201)))))</f>
        <v/>
      </c>
      <c r="AZ189" s="17" t="str">
        <f t="shared" ref="AZ189:BI189" ca="1" si="403">IFERROR(OFFSET($AW$1,SUMPRODUCT(SMALL(($AV$2:$AV$201=AZ$1)*ROW($AV$2:$AV$201),ROW(184:184)+COUNTA($AV$2:$AV$201)-SUM(1*($AV$2:$AV$201=AZ$1))))-1,),"")</f>
        <v/>
      </c>
      <c r="BA189" s="17" t="str">
        <f t="shared" ca="1" si="403"/>
        <v/>
      </c>
      <c r="BB189" s="17" t="str">
        <f t="shared" ca="1" si="403"/>
        <v/>
      </c>
      <c r="BC189" s="17" t="str">
        <f t="shared" ca="1" si="403"/>
        <v/>
      </c>
      <c r="BD189" s="17" t="str">
        <f t="shared" ca="1" si="403"/>
        <v/>
      </c>
      <c r="BE189" s="17" t="str">
        <f t="shared" ca="1" si="403"/>
        <v/>
      </c>
      <c r="BF189" s="17" t="str">
        <f t="shared" ca="1" si="403"/>
        <v/>
      </c>
      <c r="BG189" s="17" t="str">
        <f t="shared" ca="1" si="403"/>
        <v/>
      </c>
      <c r="BH189" s="17" t="str">
        <f t="shared" ca="1" si="403"/>
        <v/>
      </c>
      <c r="BI189" s="17" t="str">
        <f t="shared" ca="1" si="403"/>
        <v/>
      </c>
      <c r="BJ189" s="17"/>
      <c r="BK189" s="18" t="str">
        <f t="array" ref="BK189">IFERROR(INDEX($E$1:$E$200,SMALL(IF($E$2:$E$201&lt;&gt;"",ROW($E$2:$E$201),9999),ROW($A188)),COLUMN(A:A)),"")</f>
        <v/>
      </c>
      <c r="BL189" s="18" t="str">
        <f t="array" ref="BL189">IFERROR(INDEX($AJ$1:$AJ$200,SMALL(IF($AJ$2:$AJ$201&lt;&gt;"",ROW($AJ$2:$AJ$201),9999),ROW(A188)),COLUMN(A:A)),"")</f>
        <v/>
      </c>
      <c r="BM189" s="18" t="str">
        <f t="array" ref="BM189">T(INDEX($BK:$BK,MIN(IF(COUNTIF(BM$1:BM188,$BK$2:$BK$201),4^8,ROW($BK$2:$BK$201)))))</f>
        <v/>
      </c>
      <c r="BN189" s="18" t="str">
        <f t="array" ref="BN189">T(INDEX($BL:$BL,MIN(IF(COUNTIF(BN$1:BN188,$BL$2:$BL$201),4^8,ROW($BL$2:$BL$201)))))</f>
        <v/>
      </c>
      <c r="BO189" s="18" t="str">
        <f t="array" aca="1" ref="BO189" ca="1">IF(ROW(BO188)&gt;(COUNTA($BM$2:$BN$201)-COUNTIF($BM$2:$BN$201,"")),"",INDIRECT(TEXT(RIGHT(SMALL(IF($BM$2:$BN$501&lt;&gt;"",COLUMN($BM$2:$BN$501)*10001+ROW($BM$2:$BN$501)*100,999999),ROW(BO188)),4),"!R00!C00"),))</f>
        <v/>
      </c>
      <c r="BP189" s="18" t="str">
        <f t="array" aca="1" ref="BP189" ca="1">T(INDEX($BO:$BO,MIN(IF(COUNTIF(BP$1:BP188,$BO$2:$BO$201),4^8,ROW($BO$2:$BO$201)))))</f>
        <v/>
      </c>
    </row>
    <row r="190" spans="1:68">
      <c r="A190" s="344" t="str">
        <f>IF(AND(地價差額試算!A204="",$E190&lt;&gt;""),A189,IF(AND(地價差額試算!A204&lt;&gt;"",$E190&lt;&gt;""),地價差額試算!A204,""))</f>
        <v/>
      </c>
      <c r="B190" s="344" t="str">
        <f>IF(AND(地價差額試算!B204="",$E190&lt;&gt;""),B189,IF(AND(地價差額試算!B204&lt;&gt;"",$E190&lt;&gt;""),地價差額試算!B204,""))</f>
        <v/>
      </c>
      <c r="C190" s="344" t="str">
        <f>IF(AND(地價差額試算!C204="",$E190&lt;&gt;""),C189,IF(AND(地價差額試算!C204&lt;&gt;"",$E190&lt;&gt;""),地價差額試算!C204,""))</f>
        <v/>
      </c>
      <c r="D190" s="344" t="str">
        <f>IF(地價差額試算!D204&lt;&gt;"",地價差額試算!D204,"")</f>
        <v/>
      </c>
      <c r="E190" s="344" t="str">
        <f>IF(地價差額試算!E204&lt;&gt;"",地價差額試算!E204,"")</f>
        <v/>
      </c>
      <c r="F190" s="344" t="str">
        <f>IF(地價差額試算!F204&lt;&gt;"",地價差額試算!F204,"")</f>
        <v/>
      </c>
      <c r="G190" s="344" t="str">
        <f>IF(地價差額試算!G204&lt;&gt;"",地價差額試算!G204,"")</f>
        <v/>
      </c>
      <c r="H190" s="344" t="str">
        <f t="shared" si="280"/>
        <v/>
      </c>
      <c r="I190" s="344" t="str">
        <f t="shared" si="344"/>
        <v/>
      </c>
      <c r="J190" s="344" t="str">
        <f t="shared" si="345"/>
        <v/>
      </c>
      <c r="K190" s="17"/>
      <c r="L190" s="344" t="str">
        <f t="array" ref="L190">IFERROR(INDEX($A$1:$A$200,SMALL(IF($A$2:$A$201&lt;&gt;"",ROW($A$2:$A$201),9999),ROW(L189)),COLUMN(A:A)),"")</f>
        <v/>
      </c>
      <c r="M190" s="344" t="str">
        <f t="array" ref="M190">IFERROR(INDEX($E$1:$E$200,SMALL(IF($E$2:$E$201&lt;&gt;"",ROW($E$2:$E$201),9999),ROW(M189)),COLUMN(A:A)),"")</f>
        <v/>
      </c>
      <c r="N190" s="344" t="str">
        <f t="array" ref="N190">IFERROR(INDEX($F$1:$F$200,SMALL(IF($F$2:$F$201&lt;&gt;"",ROW($F$2:$F$201),9999),ROW(N189)),COLUMN(A:A)),"")</f>
        <v/>
      </c>
      <c r="O190" s="344" t="str">
        <f t="array" ref="O190">IFERROR(INDEX($G$1:$G$200,SMALL(IF($G$2:$G$201&lt;&gt;"",ROW($G$2:$G$201),9999),ROW(O189)),COLUMN(A:A)),"")</f>
        <v/>
      </c>
      <c r="P190" s="17"/>
      <c r="Q190" s="344" t="str">
        <f t="array" ref="Q190:R190">IFERROR((INDEX(L$1:O$201,SMALL(IF(MATCH($L$2:$L$201&amp;$O$2:$O$201,$L$2:$L$201&amp;$O$2:$O$201, )=ROW($L$1:$O$200),ROW($L$2:$O$201),4^8),ROW(A189)),{1,4})&amp;""),"")</f>
        <v/>
      </c>
      <c r="R190" s="344" t="str">
        <v/>
      </c>
      <c r="S190" s="17"/>
      <c r="T190" s="17" t="str">
        <f t="array" ref="T190">T(INDEX(Q:Q,MIN(IF(COUNTIF(T$1:T189,$Q$2:$Q$201),4^8,ROW($Q$2:$Q$201)))))</f>
        <v/>
      </c>
      <c r="U190" s="17" t="str">
        <f t="shared" ref="U190:AD190" ca="1" si="404">IFERROR(OFFSET($R$1,SUMPRODUCT(SMALL(($Q$2:$Q$201=U$1)*ROW($Q$2:$Q$201),ROW(185:185)+COUNTA($Q$2:$Q$201)-SUM(1*($Q$2:$Q$201=U$1))))-1,),"")</f>
        <v/>
      </c>
      <c r="V190" s="17" t="str">
        <f t="shared" ca="1" si="404"/>
        <v/>
      </c>
      <c r="W190" s="17" t="str">
        <f t="shared" ca="1" si="404"/>
        <v/>
      </c>
      <c r="X190" s="17" t="str">
        <f t="shared" ca="1" si="404"/>
        <v/>
      </c>
      <c r="Y190" s="17" t="str">
        <f t="shared" ca="1" si="404"/>
        <v/>
      </c>
      <c r="Z190" s="17" t="str">
        <f t="shared" ca="1" si="404"/>
        <v/>
      </c>
      <c r="AA190" s="17" t="str">
        <f t="shared" ca="1" si="404"/>
        <v/>
      </c>
      <c r="AB190" s="17" t="str">
        <f t="shared" ca="1" si="404"/>
        <v/>
      </c>
      <c r="AC190" s="17" t="str">
        <f t="shared" ca="1" si="404"/>
        <v/>
      </c>
      <c r="AD190" s="17" t="str">
        <f t="shared" ca="1" si="404"/>
        <v/>
      </c>
      <c r="AE190" s="17"/>
      <c r="AF190" s="344" t="str">
        <f>IF(AND(地價差額試算!K204="",$AJ190&lt;&gt;""),AF189,IF(AND(地價差額試算!K204&lt;&gt;"",$AJ190&lt;&gt;""),地價差額試算!K204,""))</f>
        <v/>
      </c>
      <c r="AG190" s="344" t="str">
        <f>IF(AND(地價差額試算!L204="",$AJ190&lt;&gt;""),AG189,IF(AND(地價差額試算!L204&lt;&gt;"",$AJ190&lt;&gt;""),地價差額試算!L204,""))</f>
        <v/>
      </c>
      <c r="AH190" s="344" t="str">
        <f>IF(AND(地價差額試算!M204="",$AJ190&lt;&gt;""),AH189,IF(AND(地價差額試算!M204&lt;&gt;"",$AJ190&lt;&gt;""),地價差額試算!M204,""))</f>
        <v/>
      </c>
      <c r="AI190" s="344" t="str">
        <f>IF(地價差額試算!N204&lt;&gt;"",地價差額試算!N204,"")</f>
        <v/>
      </c>
      <c r="AJ190" s="344" t="str">
        <f>IF(地價差額試算!O204&lt;&gt;"",地價差額試算!O204,"")</f>
        <v/>
      </c>
      <c r="AK190" s="344" t="str">
        <f>IF(地價差額試算!P204&lt;&gt;"",地價差額試算!P204,"")</f>
        <v/>
      </c>
      <c r="AL190" s="344" t="str">
        <f>IF(地價差額試算!Q204&lt;&gt;"",地價差額試算!Q204,"")</f>
        <v/>
      </c>
      <c r="AM190" s="344" t="str">
        <f t="shared" si="282"/>
        <v/>
      </c>
      <c r="AN190" s="344" t="str">
        <f t="shared" si="347"/>
        <v/>
      </c>
      <c r="AO190" s="344" t="str">
        <f t="shared" si="348"/>
        <v/>
      </c>
      <c r="AP190" s="17"/>
      <c r="AQ190" s="344" t="str">
        <f t="array" ref="AQ190">IFERROR(INDEX($AF$1:$AF$200,SMALL(IF($AF$2:$AF$201&lt;&gt;"",ROW($AF$2:$AF$201),9999),ROW(AQ189)),COLUMN(A:A)),"")</f>
        <v/>
      </c>
      <c r="AR190" s="344" t="str">
        <f t="array" ref="AR190">IFERROR(INDEX($AJ$1:$AJ$200,SMALL(IF($AJ$2:$AJ$201&lt;&gt;"",ROW($AJ$2:$AJ$201),9999),ROW(AQ189)),COLUMN(A:A)),"")</f>
        <v/>
      </c>
      <c r="AS190" s="344" t="str">
        <f t="array" ref="AS190">IFERROR(INDEX($AK$1:$AK$200,SMALL(IF($AK$2:$AK$201&lt;&gt;"",ROW($AK$2:$AK$201),9999),ROW(AS189)),COLUMN(A:A)),"")</f>
        <v/>
      </c>
      <c r="AT190" s="344" t="str">
        <f t="array" ref="AT190">IFERROR(INDEX($AL$1:$AL$200,SMALL(IF($AL$2:$AL$201&lt;&gt;"",ROW($AL$2:$AL$201),9999),ROW(AT189)),COLUMN(A:A)),"")</f>
        <v/>
      </c>
      <c r="AU190" s="17"/>
      <c r="AV190" s="344" t="str">
        <f t="array" ref="AV190:AW190">IFERROR((INDEX(AQ$1:AT$201,SMALL(IF(MATCH($AQ$2:$AQ$201&amp;$AT$2:$AT$201,$AQ$2:$AQ$201&amp;$AT$2:$AT$201, )=ROW($AQ$1:$AT$200),ROW($AQ$2:$AT$201),4^8),ROW(AV189)),{1,4})&amp;""),"")</f>
        <v/>
      </c>
      <c r="AW190" s="344" t="str">
        <v/>
      </c>
      <c r="AX190" s="17"/>
      <c r="AY190" s="17" t="str">
        <f t="array" ref="AY190">T(INDEX(AV:AV,MIN(IF(COUNTIF(AY$1:AY189,$AV$2:$AV$201),4^8,ROW($AV$2:$AV$201)))))</f>
        <v/>
      </c>
      <c r="AZ190" s="17" t="str">
        <f t="shared" ref="AZ190:BI190" ca="1" si="405">IFERROR(OFFSET($AW$1,SUMPRODUCT(SMALL(($AV$2:$AV$201=AZ$1)*ROW($AV$2:$AV$201),ROW(185:185)+COUNTA($AV$2:$AV$201)-SUM(1*($AV$2:$AV$201=AZ$1))))-1,),"")</f>
        <v/>
      </c>
      <c r="BA190" s="17" t="str">
        <f t="shared" ca="1" si="405"/>
        <v/>
      </c>
      <c r="BB190" s="17" t="str">
        <f t="shared" ca="1" si="405"/>
        <v/>
      </c>
      <c r="BC190" s="17" t="str">
        <f t="shared" ca="1" si="405"/>
        <v/>
      </c>
      <c r="BD190" s="17" t="str">
        <f t="shared" ca="1" si="405"/>
        <v/>
      </c>
      <c r="BE190" s="17" t="str">
        <f t="shared" ca="1" si="405"/>
        <v/>
      </c>
      <c r="BF190" s="17" t="str">
        <f t="shared" ca="1" si="405"/>
        <v/>
      </c>
      <c r="BG190" s="17" t="str">
        <f t="shared" ca="1" si="405"/>
        <v/>
      </c>
      <c r="BH190" s="17" t="str">
        <f t="shared" ca="1" si="405"/>
        <v/>
      </c>
      <c r="BI190" s="17" t="str">
        <f t="shared" ca="1" si="405"/>
        <v/>
      </c>
      <c r="BJ190" s="17"/>
      <c r="BK190" s="18" t="str">
        <f t="array" ref="BK190">IFERROR(INDEX($E$1:$E$200,SMALL(IF($E$2:$E$201&lt;&gt;"",ROW($E$2:$E$201),9999),ROW($A189)),COLUMN(A:A)),"")</f>
        <v/>
      </c>
      <c r="BL190" s="18" t="str">
        <f t="array" ref="BL190">IFERROR(INDEX($AJ$1:$AJ$200,SMALL(IF($AJ$2:$AJ$201&lt;&gt;"",ROW($AJ$2:$AJ$201),9999),ROW(A189)),COLUMN(A:A)),"")</f>
        <v/>
      </c>
      <c r="BM190" s="18" t="str">
        <f t="array" ref="BM190">T(INDEX($BK:$BK,MIN(IF(COUNTIF(BM$1:BM189,$BK$2:$BK$201),4^8,ROW($BK$2:$BK$201)))))</f>
        <v/>
      </c>
      <c r="BN190" s="18" t="str">
        <f t="array" ref="BN190">T(INDEX($BL:$BL,MIN(IF(COUNTIF(BN$1:BN189,$BL$2:$BL$201),4^8,ROW($BL$2:$BL$201)))))</f>
        <v/>
      </c>
      <c r="BO190" s="18" t="str">
        <f t="array" aca="1" ref="BO190" ca="1">IF(ROW(BO189)&gt;(COUNTA($BM$2:$BN$201)-COUNTIF($BM$2:$BN$201,"")),"",INDIRECT(TEXT(RIGHT(SMALL(IF($BM$2:$BN$501&lt;&gt;"",COLUMN($BM$2:$BN$501)*10001+ROW($BM$2:$BN$501)*100,999999),ROW(BO189)),4),"!R00!C00"),))</f>
        <v/>
      </c>
      <c r="BP190" s="18" t="str">
        <f t="array" aca="1" ref="BP190" ca="1">T(INDEX($BO:$BO,MIN(IF(COUNTIF(BP$1:BP189,$BO$2:$BO$201),4^8,ROW($BO$2:$BO$201)))))</f>
        <v/>
      </c>
    </row>
    <row r="191" spans="1:68">
      <c r="A191" s="344" t="str">
        <f>IF(AND(地價差額試算!A205="",$E191&lt;&gt;""),A190,IF(AND(地價差額試算!A205&lt;&gt;"",$E191&lt;&gt;""),地價差額試算!A205,""))</f>
        <v/>
      </c>
      <c r="B191" s="344" t="str">
        <f>IF(AND(地價差額試算!B205="",$E191&lt;&gt;""),B190,IF(AND(地價差額試算!B205&lt;&gt;"",$E191&lt;&gt;""),地價差額試算!B205,""))</f>
        <v/>
      </c>
      <c r="C191" s="344" t="str">
        <f>IF(AND(地價差額試算!C205="",$E191&lt;&gt;""),C190,IF(AND(地價差額試算!C205&lt;&gt;"",$E191&lt;&gt;""),地價差額試算!C205,""))</f>
        <v/>
      </c>
      <c r="D191" s="344" t="str">
        <f>IF(地價差額試算!D205&lt;&gt;"",地價差額試算!D205,"")</f>
        <v/>
      </c>
      <c r="E191" s="344" t="str">
        <f>IF(地價差額試算!E205&lt;&gt;"",地價差額試算!E205,"")</f>
        <v/>
      </c>
      <c r="F191" s="344" t="str">
        <f>IF(地價差額試算!F205&lt;&gt;"",地價差額試算!F205,"")</f>
        <v/>
      </c>
      <c r="G191" s="344" t="str">
        <f>IF(地價差額試算!G205&lt;&gt;"",地價差額試算!G205,"")</f>
        <v/>
      </c>
      <c r="H191" s="344" t="str">
        <f t="shared" si="280"/>
        <v/>
      </c>
      <c r="I191" s="344" t="str">
        <f t="shared" si="344"/>
        <v/>
      </c>
      <c r="J191" s="344" t="str">
        <f t="shared" si="345"/>
        <v/>
      </c>
      <c r="K191" s="17"/>
      <c r="L191" s="344" t="str">
        <f t="array" ref="L191">IFERROR(INDEX($A$1:$A$200,SMALL(IF($A$2:$A$201&lt;&gt;"",ROW($A$2:$A$201),9999),ROW(L190)),COLUMN(A:A)),"")</f>
        <v/>
      </c>
      <c r="M191" s="344" t="str">
        <f t="array" ref="M191">IFERROR(INDEX($E$1:$E$200,SMALL(IF($E$2:$E$201&lt;&gt;"",ROW($E$2:$E$201),9999),ROW(M190)),COLUMN(A:A)),"")</f>
        <v/>
      </c>
      <c r="N191" s="344" t="str">
        <f t="array" ref="N191">IFERROR(INDEX($F$1:$F$200,SMALL(IF($F$2:$F$201&lt;&gt;"",ROW($F$2:$F$201),9999),ROW(N190)),COLUMN(A:A)),"")</f>
        <v/>
      </c>
      <c r="O191" s="344" t="str">
        <f t="array" ref="O191">IFERROR(INDEX($G$1:$G$200,SMALL(IF($G$2:$G$201&lt;&gt;"",ROW($G$2:$G$201),9999),ROW(O190)),COLUMN(A:A)),"")</f>
        <v/>
      </c>
      <c r="P191" s="17"/>
      <c r="Q191" s="344" t="str">
        <f t="array" ref="Q191:R191">IFERROR((INDEX(L$1:O$201,SMALL(IF(MATCH($L$2:$L$201&amp;$O$2:$O$201,$L$2:$L$201&amp;$O$2:$O$201, )=ROW($L$1:$O$200),ROW($L$2:$O$201),4^8),ROW(A190)),{1,4})&amp;""),"")</f>
        <v/>
      </c>
      <c r="R191" s="344" t="str">
        <v/>
      </c>
      <c r="S191" s="17"/>
      <c r="T191" s="17" t="str">
        <f t="array" ref="T191">T(INDEX(Q:Q,MIN(IF(COUNTIF(T$1:T190,$Q$2:$Q$201),4^8,ROW($Q$2:$Q$201)))))</f>
        <v/>
      </c>
      <c r="U191" s="17" t="str">
        <f t="shared" ref="U191:AD191" ca="1" si="406">IFERROR(OFFSET($R$1,SUMPRODUCT(SMALL(($Q$2:$Q$201=U$1)*ROW($Q$2:$Q$201),ROW(186:186)+COUNTA($Q$2:$Q$201)-SUM(1*($Q$2:$Q$201=U$1))))-1,),"")</f>
        <v/>
      </c>
      <c r="V191" s="17" t="str">
        <f t="shared" ca="1" si="406"/>
        <v/>
      </c>
      <c r="W191" s="17" t="str">
        <f t="shared" ca="1" si="406"/>
        <v/>
      </c>
      <c r="X191" s="17" t="str">
        <f t="shared" ca="1" si="406"/>
        <v/>
      </c>
      <c r="Y191" s="17" t="str">
        <f t="shared" ca="1" si="406"/>
        <v/>
      </c>
      <c r="Z191" s="17" t="str">
        <f t="shared" ca="1" si="406"/>
        <v/>
      </c>
      <c r="AA191" s="17" t="str">
        <f t="shared" ca="1" si="406"/>
        <v/>
      </c>
      <c r="AB191" s="17" t="str">
        <f t="shared" ca="1" si="406"/>
        <v/>
      </c>
      <c r="AC191" s="17" t="str">
        <f t="shared" ca="1" si="406"/>
        <v/>
      </c>
      <c r="AD191" s="17" t="str">
        <f t="shared" ca="1" si="406"/>
        <v/>
      </c>
      <c r="AE191" s="17"/>
      <c r="AF191" s="344" t="str">
        <f>IF(AND(地價差額試算!K205="",$AJ191&lt;&gt;""),AF190,IF(AND(地價差額試算!K205&lt;&gt;"",$AJ191&lt;&gt;""),地價差額試算!K205,""))</f>
        <v/>
      </c>
      <c r="AG191" s="344" t="str">
        <f>IF(AND(地價差額試算!L205="",$AJ191&lt;&gt;""),AG190,IF(AND(地價差額試算!L205&lt;&gt;"",$AJ191&lt;&gt;""),地價差額試算!L205,""))</f>
        <v/>
      </c>
      <c r="AH191" s="344" t="str">
        <f>IF(AND(地價差額試算!M205="",$AJ191&lt;&gt;""),AH190,IF(AND(地價差額試算!M205&lt;&gt;"",$AJ191&lt;&gt;""),地價差額試算!M205,""))</f>
        <v/>
      </c>
      <c r="AI191" s="344" t="str">
        <f>IF(地價差額試算!N205&lt;&gt;"",地價差額試算!N205,"")</f>
        <v/>
      </c>
      <c r="AJ191" s="344" t="str">
        <f>IF(地價差額試算!O205&lt;&gt;"",地價差額試算!O205,"")</f>
        <v/>
      </c>
      <c r="AK191" s="344" t="str">
        <f>IF(地價差額試算!P205&lt;&gt;"",地價差額試算!P205,"")</f>
        <v/>
      </c>
      <c r="AL191" s="344" t="str">
        <f>IF(地價差額試算!Q205&lt;&gt;"",地價差額試算!Q205,"")</f>
        <v/>
      </c>
      <c r="AM191" s="344" t="str">
        <f t="shared" si="282"/>
        <v/>
      </c>
      <c r="AN191" s="344" t="str">
        <f t="shared" si="347"/>
        <v/>
      </c>
      <c r="AO191" s="344" t="str">
        <f t="shared" si="348"/>
        <v/>
      </c>
      <c r="AP191" s="17"/>
      <c r="AQ191" s="344" t="str">
        <f t="array" ref="AQ191">IFERROR(INDEX($AF$1:$AF$200,SMALL(IF($AF$2:$AF$201&lt;&gt;"",ROW($AF$2:$AF$201),9999),ROW(AQ190)),COLUMN(A:A)),"")</f>
        <v/>
      </c>
      <c r="AR191" s="344" t="str">
        <f t="array" ref="AR191">IFERROR(INDEX($AJ$1:$AJ$200,SMALL(IF($AJ$2:$AJ$201&lt;&gt;"",ROW($AJ$2:$AJ$201),9999),ROW(AQ190)),COLUMN(A:A)),"")</f>
        <v/>
      </c>
      <c r="AS191" s="344" t="str">
        <f t="array" ref="AS191">IFERROR(INDEX($AK$1:$AK$200,SMALL(IF($AK$2:$AK$201&lt;&gt;"",ROW($AK$2:$AK$201),9999),ROW(AS190)),COLUMN(A:A)),"")</f>
        <v/>
      </c>
      <c r="AT191" s="344" t="str">
        <f t="array" ref="AT191">IFERROR(INDEX($AL$1:$AL$200,SMALL(IF($AL$2:$AL$201&lt;&gt;"",ROW($AL$2:$AL$201),9999),ROW(AT190)),COLUMN(A:A)),"")</f>
        <v/>
      </c>
      <c r="AU191" s="17"/>
      <c r="AV191" s="344" t="str">
        <f t="array" ref="AV191:AW191">IFERROR((INDEX(AQ$1:AT$201,SMALL(IF(MATCH($AQ$2:$AQ$201&amp;$AT$2:$AT$201,$AQ$2:$AQ$201&amp;$AT$2:$AT$201, )=ROW($AQ$1:$AT$200),ROW($AQ$2:$AT$201),4^8),ROW(AV190)),{1,4})&amp;""),"")</f>
        <v/>
      </c>
      <c r="AW191" s="344" t="str">
        <v/>
      </c>
      <c r="AX191" s="17"/>
      <c r="AY191" s="17" t="str">
        <f t="array" ref="AY191">T(INDEX(AV:AV,MIN(IF(COUNTIF(AY$1:AY190,$AV$2:$AV$201),4^8,ROW($AV$2:$AV$201)))))</f>
        <v/>
      </c>
      <c r="AZ191" s="17" t="str">
        <f t="shared" ref="AZ191:BI191" ca="1" si="407">IFERROR(OFFSET($AW$1,SUMPRODUCT(SMALL(($AV$2:$AV$201=AZ$1)*ROW($AV$2:$AV$201),ROW(186:186)+COUNTA($AV$2:$AV$201)-SUM(1*($AV$2:$AV$201=AZ$1))))-1,),"")</f>
        <v/>
      </c>
      <c r="BA191" s="17" t="str">
        <f t="shared" ca="1" si="407"/>
        <v/>
      </c>
      <c r="BB191" s="17" t="str">
        <f t="shared" ca="1" si="407"/>
        <v/>
      </c>
      <c r="BC191" s="17" t="str">
        <f t="shared" ca="1" si="407"/>
        <v/>
      </c>
      <c r="BD191" s="17" t="str">
        <f t="shared" ca="1" si="407"/>
        <v/>
      </c>
      <c r="BE191" s="17" t="str">
        <f t="shared" ca="1" si="407"/>
        <v/>
      </c>
      <c r="BF191" s="17" t="str">
        <f t="shared" ca="1" si="407"/>
        <v/>
      </c>
      <c r="BG191" s="17" t="str">
        <f t="shared" ca="1" si="407"/>
        <v/>
      </c>
      <c r="BH191" s="17" t="str">
        <f t="shared" ca="1" si="407"/>
        <v/>
      </c>
      <c r="BI191" s="17" t="str">
        <f t="shared" ca="1" si="407"/>
        <v/>
      </c>
      <c r="BJ191" s="17"/>
      <c r="BK191" s="18" t="str">
        <f t="array" ref="BK191">IFERROR(INDEX($E$1:$E$200,SMALL(IF($E$2:$E$201&lt;&gt;"",ROW($E$2:$E$201),9999),ROW($A190)),COLUMN(A:A)),"")</f>
        <v/>
      </c>
      <c r="BL191" s="18" t="str">
        <f t="array" ref="BL191">IFERROR(INDEX($AJ$1:$AJ$200,SMALL(IF($AJ$2:$AJ$201&lt;&gt;"",ROW($AJ$2:$AJ$201),9999),ROW(A190)),COLUMN(A:A)),"")</f>
        <v/>
      </c>
      <c r="BM191" s="18" t="str">
        <f t="array" ref="BM191">T(INDEX($BK:$BK,MIN(IF(COUNTIF(BM$1:BM190,$BK$2:$BK$201),4^8,ROW($BK$2:$BK$201)))))</f>
        <v/>
      </c>
      <c r="BN191" s="18" t="str">
        <f t="array" ref="BN191">T(INDEX($BL:$BL,MIN(IF(COUNTIF(BN$1:BN190,$BL$2:$BL$201),4^8,ROW($BL$2:$BL$201)))))</f>
        <v/>
      </c>
      <c r="BO191" s="18" t="str">
        <f t="array" aca="1" ref="BO191" ca="1">IF(ROW(BO190)&gt;(COUNTA($BM$2:$BN$201)-COUNTIF($BM$2:$BN$201,"")),"",INDIRECT(TEXT(RIGHT(SMALL(IF($BM$2:$BN$501&lt;&gt;"",COLUMN($BM$2:$BN$501)*10001+ROW($BM$2:$BN$501)*100,999999),ROW(BO190)),4),"!R00!C00"),))</f>
        <v/>
      </c>
      <c r="BP191" s="18" t="str">
        <f t="array" aca="1" ref="BP191" ca="1">T(INDEX($BO:$BO,MIN(IF(COUNTIF(BP$1:BP190,$BO$2:$BO$201),4^8,ROW($BO$2:$BO$201)))))</f>
        <v/>
      </c>
    </row>
    <row r="192" spans="1:68">
      <c r="A192" s="344" t="str">
        <f>IF(AND(地價差額試算!A206="",$E192&lt;&gt;""),A191,IF(AND(地價差額試算!A206&lt;&gt;"",$E192&lt;&gt;""),地價差額試算!A206,""))</f>
        <v/>
      </c>
      <c r="B192" s="344" t="str">
        <f>IF(AND(地價差額試算!B206="",$E192&lt;&gt;""),B191,IF(AND(地價差額試算!B206&lt;&gt;"",$E192&lt;&gt;""),地價差額試算!B206,""))</f>
        <v/>
      </c>
      <c r="C192" s="344" t="str">
        <f>IF(AND(地價差額試算!C206="",$E192&lt;&gt;""),C191,IF(AND(地價差額試算!C206&lt;&gt;"",$E192&lt;&gt;""),地價差額試算!C206,""))</f>
        <v/>
      </c>
      <c r="D192" s="344" t="str">
        <f>IF(地價差額試算!D206&lt;&gt;"",地價差額試算!D206,"")</f>
        <v/>
      </c>
      <c r="E192" s="344" t="str">
        <f>IF(地價差額試算!E206&lt;&gt;"",地價差額試算!E206,"")</f>
        <v/>
      </c>
      <c r="F192" s="344" t="str">
        <f>IF(地價差額試算!F206&lt;&gt;"",地價差額試算!F206,"")</f>
        <v/>
      </c>
      <c r="G192" s="344" t="str">
        <f>IF(地價差額試算!G206&lt;&gt;"",地價差額試算!G206,"")</f>
        <v/>
      </c>
      <c r="H192" s="344" t="str">
        <f t="shared" si="280"/>
        <v/>
      </c>
      <c r="I192" s="344" t="str">
        <f t="shared" si="344"/>
        <v/>
      </c>
      <c r="J192" s="344" t="str">
        <f t="shared" si="345"/>
        <v/>
      </c>
      <c r="K192" s="17"/>
      <c r="L192" s="344" t="str">
        <f t="array" ref="L192">IFERROR(INDEX($A$1:$A$200,SMALL(IF($A$2:$A$201&lt;&gt;"",ROW($A$2:$A$201),9999),ROW(L191)),COLUMN(A:A)),"")</f>
        <v/>
      </c>
      <c r="M192" s="344" t="str">
        <f t="array" ref="M192">IFERROR(INDEX($E$1:$E$200,SMALL(IF($E$2:$E$201&lt;&gt;"",ROW($E$2:$E$201),9999),ROW(M191)),COLUMN(A:A)),"")</f>
        <v/>
      </c>
      <c r="N192" s="344" t="str">
        <f t="array" ref="N192">IFERROR(INDEX($F$1:$F$200,SMALL(IF($F$2:$F$201&lt;&gt;"",ROW($F$2:$F$201),9999),ROW(N191)),COLUMN(A:A)),"")</f>
        <v/>
      </c>
      <c r="O192" s="344" t="str">
        <f t="array" ref="O192">IFERROR(INDEX($G$1:$G$200,SMALL(IF($G$2:$G$201&lt;&gt;"",ROW($G$2:$G$201),9999),ROW(O191)),COLUMN(A:A)),"")</f>
        <v/>
      </c>
      <c r="P192" s="17"/>
      <c r="Q192" s="344" t="str">
        <f t="array" ref="Q192:R192">IFERROR((INDEX(L$1:O$201,SMALL(IF(MATCH($L$2:$L$201&amp;$O$2:$O$201,$L$2:$L$201&amp;$O$2:$O$201, )=ROW($L$1:$O$200),ROW($L$2:$O$201),4^8),ROW(A191)),{1,4})&amp;""),"")</f>
        <v/>
      </c>
      <c r="R192" s="344" t="str">
        <v/>
      </c>
      <c r="S192" s="17"/>
      <c r="T192" s="17" t="str">
        <f t="array" ref="T192">T(INDEX(Q:Q,MIN(IF(COUNTIF(T$1:T191,$Q$2:$Q$201),4^8,ROW($Q$2:$Q$201)))))</f>
        <v/>
      </c>
      <c r="U192" s="17" t="str">
        <f t="shared" ref="U192:AD192" ca="1" si="408">IFERROR(OFFSET($R$1,SUMPRODUCT(SMALL(($Q$2:$Q$201=U$1)*ROW($Q$2:$Q$201),ROW(187:187)+COUNTA($Q$2:$Q$201)-SUM(1*($Q$2:$Q$201=U$1))))-1,),"")</f>
        <v/>
      </c>
      <c r="V192" s="17" t="str">
        <f t="shared" ca="1" si="408"/>
        <v/>
      </c>
      <c r="W192" s="17" t="str">
        <f t="shared" ca="1" si="408"/>
        <v/>
      </c>
      <c r="X192" s="17" t="str">
        <f t="shared" ca="1" si="408"/>
        <v/>
      </c>
      <c r="Y192" s="17" t="str">
        <f t="shared" ca="1" si="408"/>
        <v/>
      </c>
      <c r="Z192" s="17" t="str">
        <f t="shared" ca="1" si="408"/>
        <v/>
      </c>
      <c r="AA192" s="17" t="str">
        <f t="shared" ca="1" si="408"/>
        <v/>
      </c>
      <c r="AB192" s="17" t="str">
        <f t="shared" ca="1" si="408"/>
        <v/>
      </c>
      <c r="AC192" s="17" t="str">
        <f t="shared" ca="1" si="408"/>
        <v/>
      </c>
      <c r="AD192" s="17" t="str">
        <f t="shared" ca="1" si="408"/>
        <v/>
      </c>
      <c r="AE192" s="17"/>
      <c r="AF192" s="344" t="str">
        <f>IF(AND(地價差額試算!K206="",$AJ192&lt;&gt;""),AF191,IF(AND(地價差額試算!K206&lt;&gt;"",$AJ192&lt;&gt;""),地價差額試算!K206,""))</f>
        <v/>
      </c>
      <c r="AG192" s="344" t="str">
        <f>IF(AND(地價差額試算!L206="",$AJ192&lt;&gt;""),AG191,IF(AND(地價差額試算!L206&lt;&gt;"",$AJ192&lt;&gt;""),地價差額試算!L206,""))</f>
        <v/>
      </c>
      <c r="AH192" s="344" t="str">
        <f>IF(AND(地價差額試算!M206="",$AJ192&lt;&gt;""),AH191,IF(AND(地價差額試算!M206&lt;&gt;"",$AJ192&lt;&gt;""),地價差額試算!M206,""))</f>
        <v/>
      </c>
      <c r="AI192" s="344" t="str">
        <f>IF(地價差額試算!N206&lt;&gt;"",地價差額試算!N206,"")</f>
        <v/>
      </c>
      <c r="AJ192" s="344" t="str">
        <f>IF(地價差額試算!O206&lt;&gt;"",地價差額試算!O206,"")</f>
        <v/>
      </c>
      <c r="AK192" s="344" t="str">
        <f>IF(地價差額試算!P206&lt;&gt;"",地價差額試算!P206,"")</f>
        <v/>
      </c>
      <c r="AL192" s="344" t="str">
        <f>IF(地價差額試算!Q206&lt;&gt;"",地價差額試算!Q206,"")</f>
        <v/>
      </c>
      <c r="AM192" s="344" t="str">
        <f t="shared" si="282"/>
        <v/>
      </c>
      <c r="AN192" s="344" t="str">
        <f t="shared" si="347"/>
        <v/>
      </c>
      <c r="AO192" s="344" t="str">
        <f t="shared" si="348"/>
        <v/>
      </c>
      <c r="AP192" s="17"/>
      <c r="AQ192" s="344" t="str">
        <f t="array" ref="AQ192">IFERROR(INDEX($AF$1:$AF$200,SMALL(IF($AF$2:$AF$201&lt;&gt;"",ROW($AF$2:$AF$201),9999),ROW(AQ191)),COLUMN(A:A)),"")</f>
        <v/>
      </c>
      <c r="AR192" s="344" t="str">
        <f t="array" ref="AR192">IFERROR(INDEX($AJ$1:$AJ$200,SMALL(IF($AJ$2:$AJ$201&lt;&gt;"",ROW($AJ$2:$AJ$201),9999),ROW(AQ191)),COLUMN(A:A)),"")</f>
        <v/>
      </c>
      <c r="AS192" s="344" t="str">
        <f t="array" ref="AS192">IFERROR(INDEX($AK$1:$AK$200,SMALL(IF($AK$2:$AK$201&lt;&gt;"",ROW($AK$2:$AK$201),9999),ROW(AS191)),COLUMN(A:A)),"")</f>
        <v/>
      </c>
      <c r="AT192" s="344" t="str">
        <f t="array" ref="AT192">IFERROR(INDEX($AL$1:$AL$200,SMALL(IF($AL$2:$AL$201&lt;&gt;"",ROW($AL$2:$AL$201),9999),ROW(AT191)),COLUMN(A:A)),"")</f>
        <v/>
      </c>
      <c r="AU192" s="17"/>
      <c r="AV192" s="344" t="str">
        <f t="array" ref="AV192:AW192">IFERROR((INDEX(AQ$1:AT$201,SMALL(IF(MATCH($AQ$2:$AQ$201&amp;$AT$2:$AT$201,$AQ$2:$AQ$201&amp;$AT$2:$AT$201, )=ROW($AQ$1:$AT$200),ROW($AQ$2:$AT$201),4^8),ROW(AV191)),{1,4})&amp;""),"")</f>
        <v/>
      </c>
      <c r="AW192" s="344" t="str">
        <v/>
      </c>
      <c r="AX192" s="17"/>
      <c r="AY192" s="17" t="str">
        <f t="array" ref="AY192">T(INDEX(AV:AV,MIN(IF(COUNTIF(AY$1:AY191,$AV$2:$AV$201),4^8,ROW($AV$2:$AV$201)))))</f>
        <v/>
      </c>
      <c r="AZ192" s="17" t="str">
        <f t="shared" ref="AZ192:BI192" ca="1" si="409">IFERROR(OFFSET($AW$1,SUMPRODUCT(SMALL(($AV$2:$AV$201=AZ$1)*ROW($AV$2:$AV$201),ROW(187:187)+COUNTA($AV$2:$AV$201)-SUM(1*($AV$2:$AV$201=AZ$1))))-1,),"")</f>
        <v/>
      </c>
      <c r="BA192" s="17" t="str">
        <f t="shared" ca="1" si="409"/>
        <v/>
      </c>
      <c r="BB192" s="17" t="str">
        <f t="shared" ca="1" si="409"/>
        <v/>
      </c>
      <c r="BC192" s="17" t="str">
        <f t="shared" ca="1" si="409"/>
        <v/>
      </c>
      <c r="BD192" s="17" t="str">
        <f t="shared" ca="1" si="409"/>
        <v/>
      </c>
      <c r="BE192" s="17" t="str">
        <f t="shared" ca="1" si="409"/>
        <v/>
      </c>
      <c r="BF192" s="17" t="str">
        <f t="shared" ca="1" si="409"/>
        <v/>
      </c>
      <c r="BG192" s="17" t="str">
        <f t="shared" ca="1" si="409"/>
        <v/>
      </c>
      <c r="BH192" s="17" t="str">
        <f t="shared" ca="1" si="409"/>
        <v/>
      </c>
      <c r="BI192" s="17" t="str">
        <f t="shared" ca="1" si="409"/>
        <v/>
      </c>
      <c r="BJ192" s="17"/>
      <c r="BK192" s="18" t="str">
        <f t="array" ref="BK192">IFERROR(INDEX($E$1:$E$200,SMALL(IF($E$2:$E$201&lt;&gt;"",ROW($E$2:$E$201),9999),ROW($A191)),COLUMN(A:A)),"")</f>
        <v/>
      </c>
      <c r="BL192" s="18" t="str">
        <f t="array" ref="BL192">IFERROR(INDEX($AJ$1:$AJ$200,SMALL(IF($AJ$2:$AJ$201&lt;&gt;"",ROW($AJ$2:$AJ$201),9999),ROW(A191)),COLUMN(A:A)),"")</f>
        <v/>
      </c>
      <c r="BM192" s="18" t="str">
        <f t="array" ref="BM192">T(INDEX($BK:$BK,MIN(IF(COUNTIF(BM$1:BM191,$BK$2:$BK$201),4^8,ROW($BK$2:$BK$201)))))</f>
        <v/>
      </c>
      <c r="BN192" s="18" t="str">
        <f t="array" ref="BN192">T(INDEX($BL:$BL,MIN(IF(COUNTIF(BN$1:BN191,$BL$2:$BL$201),4^8,ROW($BL$2:$BL$201)))))</f>
        <v/>
      </c>
      <c r="BO192" s="18" t="str">
        <f t="array" aca="1" ref="BO192" ca="1">IF(ROW(BO191)&gt;(COUNTA($BM$2:$BN$201)-COUNTIF($BM$2:$BN$201,"")),"",INDIRECT(TEXT(RIGHT(SMALL(IF($BM$2:$BN$501&lt;&gt;"",COLUMN($BM$2:$BN$501)*10001+ROW($BM$2:$BN$501)*100,999999),ROW(BO191)),4),"!R00!C00"),))</f>
        <v/>
      </c>
      <c r="BP192" s="18" t="str">
        <f t="array" aca="1" ref="BP192" ca="1">T(INDEX($BO:$BO,MIN(IF(COUNTIF(BP$1:BP191,$BO$2:$BO$201),4^8,ROW($BO$2:$BO$201)))))</f>
        <v/>
      </c>
    </row>
    <row r="193" spans="1:68">
      <c r="A193" s="344" t="str">
        <f>IF(AND(地價差額試算!A207="",$E193&lt;&gt;""),A192,IF(AND(地價差額試算!A207&lt;&gt;"",$E193&lt;&gt;""),地價差額試算!A207,""))</f>
        <v/>
      </c>
      <c r="B193" s="344" t="str">
        <f>IF(AND(地價差額試算!B207="",$E193&lt;&gt;""),B192,IF(AND(地價差額試算!B207&lt;&gt;"",$E193&lt;&gt;""),地價差額試算!B207,""))</f>
        <v/>
      </c>
      <c r="C193" s="344" t="str">
        <f>IF(AND(地價差額試算!C207="",$E193&lt;&gt;""),C192,IF(AND(地價差額試算!C207&lt;&gt;"",$E193&lt;&gt;""),地價差額試算!C207,""))</f>
        <v/>
      </c>
      <c r="D193" s="344" t="str">
        <f>IF(地價差額試算!D207&lt;&gt;"",地價差額試算!D207,"")</f>
        <v/>
      </c>
      <c r="E193" s="344" t="str">
        <f>IF(地價差額試算!E207&lt;&gt;"",地價差額試算!E207,"")</f>
        <v/>
      </c>
      <c r="F193" s="344" t="str">
        <f>IF(地價差額試算!F207&lt;&gt;"",地價差額試算!F207,"")</f>
        <v/>
      </c>
      <c r="G193" s="344" t="str">
        <f>IF(地價差額試算!G207&lt;&gt;"",地價差額試算!G207,"")</f>
        <v/>
      </c>
      <c r="H193" s="344" t="str">
        <f t="shared" si="280"/>
        <v/>
      </c>
      <c r="I193" s="344" t="str">
        <f t="shared" si="344"/>
        <v/>
      </c>
      <c r="J193" s="344" t="str">
        <f t="shared" si="345"/>
        <v/>
      </c>
      <c r="K193" s="17"/>
      <c r="L193" s="344" t="str">
        <f t="array" ref="L193">IFERROR(INDEX($A$1:$A$200,SMALL(IF($A$2:$A$201&lt;&gt;"",ROW($A$2:$A$201),9999),ROW(L192)),COLUMN(A:A)),"")</f>
        <v/>
      </c>
      <c r="M193" s="344" t="str">
        <f t="array" ref="M193">IFERROR(INDEX($E$1:$E$200,SMALL(IF($E$2:$E$201&lt;&gt;"",ROW($E$2:$E$201),9999),ROW(M192)),COLUMN(A:A)),"")</f>
        <v/>
      </c>
      <c r="N193" s="344" t="str">
        <f t="array" ref="N193">IFERROR(INDEX($F$1:$F$200,SMALL(IF($F$2:$F$201&lt;&gt;"",ROW($F$2:$F$201),9999),ROW(N192)),COLUMN(A:A)),"")</f>
        <v/>
      </c>
      <c r="O193" s="344" t="str">
        <f t="array" ref="O193">IFERROR(INDEX($G$1:$G$200,SMALL(IF($G$2:$G$201&lt;&gt;"",ROW($G$2:$G$201),9999),ROW(O192)),COLUMN(A:A)),"")</f>
        <v/>
      </c>
      <c r="P193" s="17"/>
      <c r="Q193" s="344" t="str">
        <f t="array" ref="Q193:R193">IFERROR((INDEX(L$1:O$201,SMALL(IF(MATCH($L$2:$L$201&amp;$O$2:$O$201,$L$2:$L$201&amp;$O$2:$O$201, )=ROW($L$1:$O$200),ROW($L$2:$O$201),4^8),ROW(A192)),{1,4})&amp;""),"")</f>
        <v/>
      </c>
      <c r="R193" s="344" t="str">
        <v/>
      </c>
      <c r="S193" s="17"/>
      <c r="T193" s="17" t="str">
        <f t="array" ref="T193">T(INDEX(Q:Q,MIN(IF(COUNTIF(T$1:T192,$Q$2:$Q$201),4^8,ROW($Q$2:$Q$201)))))</f>
        <v/>
      </c>
      <c r="U193" s="17" t="str">
        <f t="shared" ref="U193:AD193" ca="1" si="410">IFERROR(OFFSET($R$1,SUMPRODUCT(SMALL(($Q$2:$Q$201=U$1)*ROW($Q$2:$Q$201),ROW(188:188)+COUNTA($Q$2:$Q$201)-SUM(1*($Q$2:$Q$201=U$1))))-1,),"")</f>
        <v/>
      </c>
      <c r="V193" s="17" t="str">
        <f t="shared" ca="1" si="410"/>
        <v/>
      </c>
      <c r="W193" s="17" t="str">
        <f t="shared" ca="1" si="410"/>
        <v/>
      </c>
      <c r="X193" s="17" t="str">
        <f t="shared" ca="1" si="410"/>
        <v/>
      </c>
      <c r="Y193" s="17" t="str">
        <f t="shared" ca="1" si="410"/>
        <v/>
      </c>
      <c r="Z193" s="17" t="str">
        <f t="shared" ca="1" si="410"/>
        <v/>
      </c>
      <c r="AA193" s="17" t="str">
        <f t="shared" ca="1" si="410"/>
        <v/>
      </c>
      <c r="AB193" s="17" t="str">
        <f t="shared" ca="1" si="410"/>
        <v/>
      </c>
      <c r="AC193" s="17" t="str">
        <f t="shared" ca="1" si="410"/>
        <v/>
      </c>
      <c r="AD193" s="17" t="str">
        <f t="shared" ca="1" si="410"/>
        <v/>
      </c>
      <c r="AE193" s="17"/>
      <c r="AF193" s="344" t="str">
        <f>IF(AND(地價差額試算!K207="",$AJ193&lt;&gt;""),AF192,IF(AND(地價差額試算!K207&lt;&gt;"",$AJ193&lt;&gt;""),地價差額試算!K207,""))</f>
        <v/>
      </c>
      <c r="AG193" s="344" t="str">
        <f>IF(AND(地價差額試算!L207="",$AJ193&lt;&gt;""),AG192,IF(AND(地價差額試算!L207&lt;&gt;"",$AJ193&lt;&gt;""),地價差額試算!L207,""))</f>
        <v/>
      </c>
      <c r="AH193" s="344" t="str">
        <f>IF(AND(地價差額試算!M207="",$AJ193&lt;&gt;""),AH192,IF(AND(地價差額試算!M207&lt;&gt;"",$AJ193&lt;&gt;""),地價差額試算!M207,""))</f>
        <v/>
      </c>
      <c r="AI193" s="344" t="str">
        <f>IF(地價差額試算!N207&lt;&gt;"",地價差額試算!N207,"")</f>
        <v/>
      </c>
      <c r="AJ193" s="344" t="str">
        <f>IF(地價差額試算!O207&lt;&gt;"",地價差額試算!O207,"")</f>
        <v/>
      </c>
      <c r="AK193" s="344" t="str">
        <f>IF(地價差額試算!P207&lt;&gt;"",地價差額試算!P207,"")</f>
        <v/>
      </c>
      <c r="AL193" s="344" t="str">
        <f>IF(地價差額試算!Q207&lt;&gt;"",地價差額試算!Q207,"")</f>
        <v/>
      </c>
      <c r="AM193" s="344" t="str">
        <f t="shared" si="282"/>
        <v/>
      </c>
      <c r="AN193" s="344" t="str">
        <f t="shared" si="347"/>
        <v/>
      </c>
      <c r="AO193" s="344" t="str">
        <f t="shared" si="348"/>
        <v/>
      </c>
      <c r="AP193" s="17"/>
      <c r="AQ193" s="344" t="str">
        <f t="array" ref="AQ193">IFERROR(INDEX($AF$1:$AF$200,SMALL(IF($AF$2:$AF$201&lt;&gt;"",ROW($AF$2:$AF$201),9999),ROW(AQ192)),COLUMN(A:A)),"")</f>
        <v/>
      </c>
      <c r="AR193" s="344" t="str">
        <f t="array" ref="AR193">IFERROR(INDEX($AJ$1:$AJ$200,SMALL(IF($AJ$2:$AJ$201&lt;&gt;"",ROW($AJ$2:$AJ$201),9999),ROW(AQ192)),COLUMN(A:A)),"")</f>
        <v/>
      </c>
      <c r="AS193" s="344" t="str">
        <f t="array" ref="AS193">IFERROR(INDEX($AK$1:$AK$200,SMALL(IF($AK$2:$AK$201&lt;&gt;"",ROW($AK$2:$AK$201),9999),ROW(AS192)),COLUMN(A:A)),"")</f>
        <v/>
      </c>
      <c r="AT193" s="344" t="str">
        <f t="array" ref="AT193">IFERROR(INDEX($AL$1:$AL$200,SMALL(IF($AL$2:$AL$201&lt;&gt;"",ROW($AL$2:$AL$201),9999),ROW(AT192)),COLUMN(A:A)),"")</f>
        <v/>
      </c>
      <c r="AU193" s="17"/>
      <c r="AV193" s="344" t="str">
        <f t="array" ref="AV193:AW193">IFERROR((INDEX(AQ$1:AT$201,SMALL(IF(MATCH($AQ$2:$AQ$201&amp;$AT$2:$AT$201,$AQ$2:$AQ$201&amp;$AT$2:$AT$201, )=ROW($AQ$1:$AT$200),ROW($AQ$2:$AT$201),4^8),ROW(AV192)),{1,4})&amp;""),"")</f>
        <v/>
      </c>
      <c r="AW193" s="344" t="str">
        <v/>
      </c>
      <c r="AX193" s="17"/>
      <c r="AY193" s="17" t="str">
        <f t="array" ref="AY193">T(INDEX(AV:AV,MIN(IF(COUNTIF(AY$1:AY192,$AV$2:$AV$201),4^8,ROW($AV$2:$AV$201)))))</f>
        <v/>
      </c>
      <c r="AZ193" s="17" t="str">
        <f t="shared" ref="AZ193:BI193" ca="1" si="411">IFERROR(OFFSET($AW$1,SUMPRODUCT(SMALL(($AV$2:$AV$201=AZ$1)*ROW($AV$2:$AV$201),ROW(188:188)+COUNTA($AV$2:$AV$201)-SUM(1*($AV$2:$AV$201=AZ$1))))-1,),"")</f>
        <v/>
      </c>
      <c r="BA193" s="17" t="str">
        <f t="shared" ca="1" si="411"/>
        <v/>
      </c>
      <c r="BB193" s="17" t="str">
        <f t="shared" ca="1" si="411"/>
        <v/>
      </c>
      <c r="BC193" s="17" t="str">
        <f t="shared" ca="1" si="411"/>
        <v/>
      </c>
      <c r="BD193" s="17" t="str">
        <f t="shared" ca="1" si="411"/>
        <v/>
      </c>
      <c r="BE193" s="17" t="str">
        <f t="shared" ca="1" si="411"/>
        <v/>
      </c>
      <c r="BF193" s="17" t="str">
        <f t="shared" ca="1" si="411"/>
        <v/>
      </c>
      <c r="BG193" s="17" t="str">
        <f t="shared" ca="1" si="411"/>
        <v/>
      </c>
      <c r="BH193" s="17" t="str">
        <f t="shared" ca="1" si="411"/>
        <v/>
      </c>
      <c r="BI193" s="17" t="str">
        <f t="shared" ca="1" si="411"/>
        <v/>
      </c>
      <c r="BJ193" s="17"/>
      <c r="BK193" s="18" t="str">
        <f t="array" ref="BK193">IFERROR(INDEX($E$1:$E$200,SMALL(IF($E$2:$E$201&lt;&gt;"",ROW($E$2:$E$201),9999),ROW($A192)),COLUMN(A:A)),"")</f>
        <v/>
      </c>
      <c r="BL193" s="18" t="str">
        <f t="array" ref="BL193">IFERROR(INDEX($AJ$1:$AJ$200,SMALL(IF($AJ$2:$AJ$201&lt;&gt;"",ROW($AJ$2:$AJ$201),9999),ROW(A192)),COLUMN(A:A)),"")</f>
        <v/>
      </c>
      <c r="BM193" s="18" t="str">
        <f t="array" ref="BM193">T(INDEX($BK:$BK,MIN(IF(COUNTIF(BM$1:BM192,$BK$2:$BK$201),4^8,ROW($BK$2:$BK$201)))))</f>
        <v/>
      </c>
      <c r="BN193" s="18" t="str">
        <f t="array" ref="BN193">T(INDEX($BL:$BL,MIN(IF(COUNTIF(BN$1:BN192,$BL$2:$BL$201),4^8,ROW($BL$2:$BL$201)))))</f>
        <v/>
      </c>
      <c r="BO193" s="18" t="str">
        <f t="array" aca="1" ref="BO193" ca="1">IF(ROW(BO192)&gt;(COUNTA($BM$2:$BN$201)-COUNTIF($BM$2:$BN$201,"")),"",INDIRECT(TEXT(RIGHT(SMALL(IF($BM$2:$BN$501&lt;&gt;"",COLUMN($BM$2:$BN$501)*10001+ROW($BM$2:$BN$501)*100,999999),ROW(BO192)),4),"!R00!C00"),))</f>
        <v/>
      </c>
      <c r="BP193" s="18" t="str">
        <f t="array" aca="1" ref="BP193" ca="1">T(INDEX($BO:$BO,MIN(IF(COUNTIF(BP$1:BP192,$BO$2:$BO$201),4^8,ROW($BO$2:$BO$201)))))</f>
        <v/>
      </c>
    </row>
    <row r="194" spans="1:68">
      <c r="A194" s="344" t="str">
        <f>IF(AND(地價差額試算!A208="",$E194&lt;&gt;""),A193,IF(AND(地價差額試算!A208&lt;&gt;"",$E194&lt;&gt;""),地價差額試算!A208,""))</f>
        <v/>
      </c>
      <c r="B194" s="344" t="str">
        <f>IF(AND(地價差額試算!B208="",$E194&lt;&gt;""),B193,IF(AND(地價差額試算!B208&lt;&gt;"",$E194&lt;&gt;""),地價差額試算!B208,""))</f>
        <v/>
      </c>
      <c r="C194" s="344" t="str">
        <f>IF(AND(地價差額試算!C208="",$E194&lt;&gt;""),C193,IF(AND(地價差額試算!C208&lt;&gt;"",$E194&lt;&gt;""),地價差額試算!C208,""))</f>
        <v/>
      </c>
      <c r="D194" s="344" t="str">
        <f>IF(地價差額試算!D208&lt;&gt;"",地價差額試算!D208,"")</f>
        <v/>
      </c>
      <c r="E194" s="344" t="str">
        <f>IF(地價差額試算!E208&lt;&gt;"",地價差額試算!E208,"")</f>
        <v/>
      </c>
      <c r="F194" s="344" t="str">
        <f>IF(地價差額試算!F208&lt;&gt;"",地價差額試算!F208,"")</f>
        <v/>
      </c>
      <c r="G194" s="344" t="str">
        <f>IF(地價差額試算!G208&lt;&gt;"",地價差額試算!G208,"")</f>
        <v/>
      </c>
      <c r="H194" s="344" t="str">
        <f t="shared" si="280"/>
        <v/>
      </c>
      <c r="I194" s="344" t="str">
        <f t="shared" ref="I194:I201" si="412">IF(A194="","",IF(OR(B194="",C194="",F194="",G194=""),"",F194*IF(ISNA(HLOOKUP(A194,$U$1:$AD$2,2,FALSE)),"",HLOOKUP(A194,$U$1:$AD$2,2,FALSE))/G194))</f>
        <v/>
      </c>
      <c r="J194" s="344" t="str">
        <f t="shared" ref="J194:J201" si="413">IF(A194="","",IF(ISNA(HLOOKUP(A194,$U$1:$AD$2,2,FALSE)),"",HLOOKUP(A194,$U$1:$AD$2,2,FALSE)))</f>
        <v/>
      </c>
      <c r="K194" s="17"/>
      <c r="L194" s="344" t="str">
        <f t="array" ref="L194">IFERROR(INDEX($A$1:$A$200,SMALL(IF($A$2:$A$201&lt;&gt;"",ROW($A$2:$A$201),9999),ROW(L193)),COLUMN(A:A)),"")</f>
        <v/>
      </c>
      <c r="M194" s="344" t="str">
        <f t="array" ref="M194">IFERROR(INDEX($E$1:$E$200,SMALL(IF($E$2:$E$201&lt;&gt;"",ROW($E$2:$E$201),9999),ROW(M193)),COLUMN(A:A)),"")</f>
        <v/>
      </c>
      <c r="N194" s="344" t="str">
        <f t="array" ref="N194">IFERROR(INDEX($F$1:$F$200,SMALL(IF($F$2:$F$201&lt;&gt;"",ROW($F$2:$F$201),9999),ROW(N193)),COLUMN(A:A)),"")</f>
        <v/>
      </c>
      <c r="O194" s="344" t="str">
        <f t="array" ref="O194">IFERROR(INDEX($G$1:$G$200,SMALL(IF($G$2:$G$201&lt;&gt;"",ROW($G$2:$G$201),9999),ROW(O193)),COLUMN(A:A)),"")</f>
        <v/>
      </c>
      <c r="P194" s="17"/>
      <c r="Q194" s="344" t="str">
        <f t="array" ref="Q194:R194">IFERROR((INDEX(L$1:O$201,SMALL(IF(MATCH($L$2:$L$201&amp;$O$2:$O$201,$L$2:$L$201&amp;$O$2:$O$201, )=ROW($L$1:$O$200),ROW($L$2:$O$201),4^8),ROW(A193)),{1,4})&amp;""),"")</f>
        <v/>
      </c>
      <c r="R194" s="344" t="str">
        <v/>
      </c>
      <c r="S194" s="17"/>
      <c r="T194" s="17" t="str">
        <f t="array" ref="T194">T(INDEX(Q:Q,MIN(IF(COUNTIF(T$1:T193,$Q$2:$Q$201),4^8,ROW($Q$2:$Q$201)))))</f>
        <v/>
      </c>
      <c r="U194" s="17" t="str">
        <f t="shared" ref="U194:AD194" ca="1" si="414">IFERROR(OFFSET($R$1,SUMPRODUCT(SMALL(($Q$2:$Q$201=U$1)*ROW($Q$2:$Q$201),ROW(189:189)+COUNTA($Q$2:$Q$201)-SUM(1*($Q$2:$Q$201=U$1))))-1,),"")</f>
        <v/>
      </c>
      <c r="V194" s="17" t="str">
        <f t="shared" ca="1" si="414"/>
        <v/>
      </c>
      <c r="W194" s="17" t="str">
        <f t="shared" ca="1" si="414"/>
        <v/>
      </c>
      <c r="X194" s="17" t="str">
        <f t="shared" ca="1" si="414"/>
        <v/>
      </c>
      <c r="Y194" s="17" t="str">
        <f t="shared" ca="1" si="414"/>
        <v/>
      </c>
      <c r="Z194" s="17" t="str">
        <f t="shared" ca="1" si="414"/>
        <v/>
      </c>
      <c r="AA194" s="17" t="str">
        <f t="shared" ca="1" si="414"/>
        <v/>
      </c>
      <c r="AB194" s="17" t="str">
        <f t="shared" ca="1" si="414"/>
        <v/>
      </c>
      <c r="AC194" s="17" t="str">
        <f t="shared" ca="1" si="414"/>
        <v/>
      </c>
      <c r="AD194" s="17" t="str">
        <f t="shared" ca="1" si="414"/>
        <v/>
      </c>
      <c r="AE194" s="17"/>
      <c r="AF194" s="344" t="str">
        <f>IF(AND(地價差額試算!K208="",$AJ194&lt;&gt;""),AF193,IF(AND(地價差額試算!K208&lt;&gt;"",$AJ194&lt;&gt;""),地價差額試算!K208,""))</f>
        <v/>
      </c>
      <c r="AG194" s="344" t="str">
        <f>IF(AND(地價差額試算!L208="",$AJ194&lt;&gt;""),AG193,IF(AND(地價差額試算!L208&lt;&gt;"",$AJ194&lt;&gt;""),地價差額試算!L208,""))</f>
        <v/>
      </c>
      <c r="AH194" s="344" t="str">
        <f>IF(AND(地價差額試算!M208="",$AJ194&lt;&gt;""),AH193,IF(AND(地價差額試算!M208&lt;&gt;"",$AJ194&lt;&gt;""),地價差額試算!M208,""))</f>
        <v/>
      </c>
      <c r="AI194" s="344" t="str">
        <f>IF(地價差額試算!N208&lt;&gt;"",地價差額試算!N208,"")</f>
        <v/>
      </c>
      <c r="AJ194" s="344" t="str">
        <f>IF(地價差額試算!O208&lt;&gt;"",地價差額試算!O208,"")</f>
        <v/>
      </c>
      <c r="AK194" s="344" t="str">
        <f>IF(地價差額試算!P208&lt;&gt;"",地價差額試算!P208,"")</f>
        <v/>
      </c>
      <c r="AL194" s="344" t="str">
        <f>IF(地價差額試算!Q208&lt;&gt;"",地價差額試算!Q208,"")</f>
        <v/>
      </c>
      <c r="AM194" s="344" t="str">
        <f t="shared" si="282"/>
        <v/>
      </c>
      <c r="AN194" s="344" t="str">
        <f t="shared" ref="AN194:AN201" si="415">IF(AF194="","",IF(OR(AG194="",AH194="",AK194="",AL194=""),"",AK194*IF(ISNA(HLOOKUP(AF194,$AZ$1:$BI$2,2,FALSE)),"",HLOOKUP(AF194,$AZ$1:$BI$2,2,FALSE))/AL194))</f>
        <v/>
      </c>
      <c r="AO194" s="344" t="str">
        <f t="shared" ref="AO194:AO201" si="416">IF(AF194="","",IF(ISNA(HLOOKUP(AF194,$AZ$1:$BI$2,2,FALSE)),"",HLOOKUP(AF194,$AZ$1:$BI$2,2,FALSE)))</f>
        <v/>
      </c>
      <c r="AP194" s="17"/>
      <c r="AQ194" s="344" t="str">
        <f t="array" ref="AQ194">IFERROR(INDEX($AF$1:$AF$200,SMALL(IF($AF$2:$AF$201&lt;&gt;"",ROW($AF$2:$AF$201),9999),ROW(AQ193)),COLUMN(A:A)),"")</f>
        <v/>
      </c>
      <c r="AR194" s="344" t="str">
        <f t="array" ref="AR194">IFERROR(INDEX($AJ$1:$AJ$200,SMALL(IF($AJ$2:$AJ$201&lt;&gt;"",ROW($AJ$2:$AJ$201),9999),ROW(AQ193)),COLUMN(A:A)),"")</f>
        <v/>
      </c>
      <c r="AS194" s="344" t="str">
        <f t="array" ref="AS194">IFERROR(INDEX($AK$1:$AK$200,SMALL(IF($AK$2:$AK$201&lt;&gt;"",ROW($AK$2:$AK$201),9999),ROW(AS193)),COLUMN(A:A)),"")</f>
        <v/>
      </c>
      <c r="AT194" s="344" t="str">
        <f t="array" ref="AT194">IFERROR(INDEX($AL$1:$AL$200,SMALL(IF($AL$2:$AL$201&lt;&gt;"",ROW($AL$2:$AL$201),9999),ROW(AT193)),COLUMN(A:A)),"")</f>
        <v/>
      </c>
      <c r="AU194" s="17"/>
      <c r="AV194" s="344" t="str">
        <f t="array" ref="AV194:AW194">IFERROR((INDEX(AQ$1:AT$201,SMALL(IF(MATCH($AQ$2:$AQ$201&amp;$AT$2:$AT$201,$AQ$2:$AQ$201&amp;$AT$2:$AT$201, )=ROW($AQ$1:$AT$200),ROW($AQ$2:$AT$201),4^8),ROW(AV193)),{1,4})&amp;""),"")</f>
        <v/>
      </c>
      <c r="AW194" s="344" t="str">
        <v/>
      </c>
      <c r="AX194" s="17"/>
      <c r="AY194" s="17" t="str">
        <f t="array" ref="AY194">T(INDEX(AV:AV,MIN(IF(COUNTIF(AY$1:AY193,$AV$2:$AV$201),4^8,ROW($AV$2:$AV$201)))))</f>
        <v/>
      </c>
      <c r="AZ194" s="17" t="str">
        <f t="shared" ref="AZ194:BI194" ca="1" si="417">IFERROR(OFFSET($AW$1,SUMPRODUCT(SMALL(($AV$2:$AV$201=AZ$1)*ROW($AV$2:$AV$201),ROW(189:189)+COUNTA($AV$2:$AV$201)-SUM(1*($AV$2:$AV$201=AZ$1))))-1,),"")</f>
        <v/>
      </c>
      <c r="BA194" s="17" t="str">
        <f t="shared" ca="1" si="417"/>
        <v/>
      </c>
      <c r="BB194" s="17" t="str">
        <f t="shared" ca="1" si="417"/>
        <v/>
      </c>
      <c r="BC194" s="17" t="str">
        <f t="shared" ca="1" si="417"/>
        <v/>
      </c>
      <c r="BD194" s="17" t="str">
        <f t="shared" ca="1" si="417"/>
        <v/>
      </c>
      <c r="BE194" s="17" t="str">
        <f t="shared" ca="1" si="417"/>
        <v/>
      </c>
      <c r="BF194" s="17" t="str">
        <f t="shared" ca="1" si="417"/>
        <v/>
      </c>
      <c r="BG194" s="17" t="str">
        <f t="shared" ca="1" si="417"/>
        <v/>
      </c>
      <c r="BH194" s="17" t="str">
        <f t="shared" ca="1" si="417"/>
        <v/>
      </c>
      <c r="BI194" s="17" t="str">
        <f t="shared" ca="1" si="417"/>
        <v/>
      </c>
      <c r="BJ194" s="17"/>
      <c r="BK194" s="18" t="str">
        <f t="array" ref="BK194">IFERROR(INDEX($E$1:$E$200,SMALL(IF($E$2:$E$201&lt;&gt;"",ROW($E$2:$E$201),9999),ROW($A193)),COLUMN(A:A)),"")</f>
        <v/>
      </c>
      <c r="BL194" s="18" t="str">
        <f t="array" ref="BL194">IFERROR(INDEX($AJ$1:$AJ$200,SMALL(IF($AJ$2:$AJ$201&lt;&gt;"",ROW($AJ$2:$AJ$201),9999),ROW(A193)),COLUMN(A:A)),"")</f>
        <v/>
      </c>
      <c r="BM194" s="18" t="str">
        <f t="array" ref="BM194">T(INDEX($BK:$BK,MIN(IF(COUNTIF(BM$1:BM193,$BK$2:$BK$201),4^8,ROW($BK$2:$BK$201)))))</f>
        <v/>
      </c>
      <c r="BN194" s="18" t="str">
        <f t="array" ref="BN194">T(INDEX($BL:$BL,MIN(IF(COUNTIF(BN$1:BN193,$BL$2:$BL$201),4^8,ROW($BL$2:$BL$201)))))</f>
        <v/>
      </c>
      <c r="BO194" s="18" t="str">
        <f t="array" aca="1" ref="BO194" ca="1">IF(ROW(BO193)&gt;(COUNTA($BM$2:$BN$201)-COUNTIF($BM$2:$BN$201,"")),"",INDIRECT(TEXT(RIGHT(SMALL(IF($BM$2:$BN$501&lt;&gt;"",COLUMN($BM$2:$BN$501)*10001+ROW($BM$2:$BN$501)*100,999999),ROW(BO193)),4),"!R00!C00"),))</f>
        <v/>
      </c>
      <c r="BP194" s="18" t="str">
        <f t="array" aca="1" ref="BP194" ca="1">T(INDEX($BO:$BO,MIN(IF(COUNTIF(BP$1:BP193,$BO$2:$BO$201),4^8,ROW($BO$2:$BO$201)))))</f>
        <v/>
      </c>
    </row>
    <row r="195" spans="1:68">
      <c r="A195" s="344" t="str">
        <f>IF(AND(地價差額試算!A209="",$E195&lt;&gt;""),A194,IF(AND(地價差額試算!A209&lt;&gt;"",$E195&lt;&gt;""),地價差額試算!A209,""))</f>
        <v/>
      </c>
      <c r="B195" s="344" t="str">
        <f>IF(AND(地價差額試算!B209="",$E195&lt;&gt;""),B194,IF(AND(地價差額試算!B209&lt;&gt;"",$E195&lt;&gt;""),地價差額試算!B209,""))</f>
        <v/>
      </c>
      <c r="C195" s="344" t="str">
        <f>IF(AND(地價差額試算!C209="",$E195&lt;&gt;""),C194,IF(AND(地價差額試算!C209&lt;&gt;"",$E195&lt;&gt;""),地價差額試算!C209,""))</f>
        <v/>
      </c>
      <c r="D195" s="344" t="str">
        <f>IF(地價差額試算!D209&lt;&gt;"",地價差額試算!D209,"")</f>
        <v/>
      </c>
      <c r="E195" s="344" t="str">
        <f>IF(地價差額試算!E209&lt;&gt;"",地價差額試算!E209,"")</f>
        <v/>
      </c>
      <c r="F195" s="344" t="str">
        <f>IF(地價差額試算!F209&lt;&gt;"",地價差額試算!F209,"")</f>
        <v/>
      </c>
      <c r="G195" s="344" t="str">
        <f>IF(地價差額試算!G209&lt;&gt;"",地價差額試算!G209,"")</f>
        <v/>
      </c>
      <c r="H195" s="344" t="str">
        <f t="shared" ref="H195:H201" si="418">IF(E195="","",IF(OR(B195="",C195="",F195="",G195=""),"",ROUND(B195*C195*F195/G195,0)))</f>
        <v/>
      </c>
      <c r="I195" s="344" t="str">
        <f t="shared" si="412"/>
        <v/>
      </c>
      <c r="J195" s="344" t="str">
        <f t="shared" si="413"/>
        <v/>
      </c>
      <c r="K195" s="17"/>
      <c r="L195" s="344" t="str">
        <f t="array" ref="L195">IFERROR(INDEX($A$1:$A$200,SMALL(IF($A$2:$A$201&lt;&gt;"",ROW($A$2:$A$201),9999),ROW(L194)),COLUMN(A:A)),"")</f>
        <v/>
      </c>
      <c r="M195" s="344" t="str">
        <f t="array" ref="M195">IFERROR(INDEX($E$1:$E$200,SMALL(IF($E$2:$E$201&lt;&gt;"",ROW($E$2:$E$201),9999),ROW(M194)),COLUMN(A:A)),"")</f>
        <v/>
      </c>
      <c r="N195" s="344" t="str">
        <f t="array" ref="N195">IFERROR(INDEX($F$1:$F$200,SMALL(IF($F$2:$F$201&lt;&gt;"",ROW($F$2:$F$201),9999),ROW(N194)),COLUMN(A:A)),"")</f>
        <v/>
      </c>
      <c r="O195" s="344" t="str">
        <f t="array" ref="O195">IFERROR(INDEX($G$1:$G$200,SMALL(IF($G$2:$G$201&lt;&gt;"",ROW($G$2:$G$201),9999),ROW(O194)),COLUMN(A:A)),"")</f>
        <v/>
      </c>
      <c r="P195" s="17"/>
      <c r="Q195" s="344" t="str">
        <f t="array" ref="Q195:R195">IFERROR((INDEX(L$1:O$201,SMALL(IF(MATCH($L$2:$L$201&amp;$O$2:$O$201,$L$2:$L$201&amp;$O$2:$O$201, )=ROW($L$1:$O$200),ROW($L$2:$O$201),4^8),ROW(A194)),{1,4})&amp;""),"")</f>
        <v/>
      </c>
      <c r="R195" s="344" t="str">
        <v/>
      </c>
      <c r="S195" s="17"/>
      <c r="T195" s="17" t="str">
        <f t="array" ref="T195">T(INDEX(Q:Q,MIN(IF(COUNTIF(T$1:T194,$Q$2:$Q$201),4^8,ROW($Q$2:$Q$201)))))</f>
        <v/>
      </c>
      <c r="U195" s="17" t="str">
        <f t="shared" ref="U195:AD195" ca="1" si="419">IFERROR(OFFSET($R$1,SUMPRODUCT(SMALL(($Q$2:$Q$201=U$1)*ROW($Q$2:$Q$201),ROW(190:190)+COUNTA($Q$2:$Q$201)-SUM(1*($Q$2:$Q$201=U$1))))-1,),"")</f>
        <v/>
      </c>
      <c r="V195" s="17" t="str">
        <f t="shared" ca="1" si="419"/>
        <v/>
      </c>
      <c r="W195" s="17" t="str">
        <f t="shared" ca="1" si="419"/>
        <v/>
      </c>
      <c r="X195" s="17" t="str">
        <f t="shared" ca="1" si="419"/>
        <v/>
      </c>
      <c r="Y195" s="17" t="str">
        <f t="shared" ca="1" si="419"/>
        <v/>
      </c>
      <c r="Z195" s="17" t="str">
        <f t="shared" ca="1" si="419"/>
        <v/>
      </c>
      <c r="AA195" s="17" t="str">
        <f t="shared" ca="1" si="419"/>
        <v/>
      </c>
      <c r="AB195" s="17" t="str">
        <f t="shared" ca="1" si="419"/>
        <v/>
      </c>
      <c r="AC195" s="17" t="str">
        <f t="shared" ca="1" si="419"/>
        <v/>
      </c>
      <c r="AD195" s="17" t="str">
        <f t="shared" ca="1" si="419"/>
        <v/>
      </c>
      <c r="AE195" s="17"/>
      <c r="AF195" s="344" t="str">
        <f>IF(AND(地價差額試算!K209="",$AJ195&lt;&gt;""),AF194,IF(AND(地價差額試算!K209&lt;&gt;"",$AJ195&lt;&gt;""),地價差額試算!K209,""))</f>
        <v/>
      </c>
      <c r="AG195" s="344" t="str">
        <f>IF(AND(地價差額試算!L209="",$AJ195&lt;&gt;""),AG194,IF(AND(地價差額試算!L209&lt;&gt;"",$AJ195&lt;&gt;""),地價差額試算!L209,""))</f>
        <v/>
      </c>
      <c r="AH195" s="344" t="str">
        <f>IF(AND(地價差額試算!M209="",$AJ195&lt;&gt;""),AH194,IF(AND(地價差額試算!M209&lt;&gt;"",$AJ195&lt;&gt;""),地價差額試算!M209,""))</f>
        <v/>
      </c>
      <c r="AI195" s="344" t="str">
        <f>IF(地價差額試算!N209&lt;&gt;"",地價差額試算!N209,"")</f>
        <v/>
      </c>
      <c r="AJ195" s="344" t="str">
        <f>IF(地價差額試算!O209&lt;&gt;"",地價差額試算!O209,"")</f>
        <v/>
      </c>
      <c r="AK195" s="344" t="str">
        <f>IF(地價差額試算!P209&lt;&gt;"",地價差額試算!P209,"")</f>
        <v/>
      </c>
      <c r="AL195" s="344" t="str">
        <f>IF(地價差額試算!Q209&lt;&gt;"",地價差額試算!Q209,"")</f>
        <v/>
      </c>
      <c r="AM195" s="344" t="str">
        <f t="shared" ref="AM195:AM201" si="420">IF(AJ195="","",IF(OR(AG195="",AH195="",AK195="",AL195=""),"",ROUND(AG195*AH195*AK195/AL195,0)))</f>
        <v/>
      </c>
      <c r="AN195" s="344" t="str">
        <f t="shared" si="415"/>
        <v/>
      </c>
      <c r="AO195" s="344" t="str">
        <f t="shared" si="416"/>
        <v/>
      </c>
      <c r="AP195" s="17"/>
      <c r="AQ195" s="344" t="str">
        <f t="array" ref="AQ195">IFERROR(INDEX($AF$1:$AF$200,SMALL(IF($AF$2:$AF$201&lt;&gt;"",ROW($AF$2:$AF$201),9999),ROW(AQ194)),COLUMN(A:A)),"")</f>
        <v/>
      </c>
      <c r="AR195" s="344" t="str">
        <f t="array" ref="AR195">IFERROR(INDEX($AJ$1:$AJ$200,SMALL(IF($AJ$2:$AJ$201&lt;&gt;"",ROW($AJ$2:$AJ$201),9999),ROW(AQ194)),COLUMN(A:A)),"")</f>
        <v/>
      </c>
      <c r="AS195" s="344" t="str">
        <f t="array" ref="AS195">IFERROR(INDEX($AK$1:$AK$200,SMALL(IF($AK$2:$AK$201&lt;&gt;"",ROW($AK$2:$AK$201),9999),ROW(AS194)),COLUMN(A:A)),"")</f>
        <v/>
      </c>
      <c r="AT195" s="344" t="str">
        <f t="array" ref="AT195">IFERROR(INDEX($AL$1:$AL$200,SMALL(IF($AL$2:$AL$201&lt;&gt;"",ROW($AL$2:$AL$201),9999),ROW(AT194)),COLUMN(A:A)),"")</f>
        <v/>
      </c>
      <c r="AU195" s="17"/>
      <c r="AV195" s="344" t="str">
        <f t="array" ref="AV195:AW195">IFERROR((INDEX(AQ$1:AT$201,SMALL(IF(MATCH($AQ$2:$AQ$201&amp;$AT$2:$AT$201,$AQ$2:$AQ$201&amp;$AT$2:$AT$201, )=ROW($AQ$1:$AT$200),ROW($AQ$2:$AT$201),4^8),ROW(AV194)),{1,4})&amp;""),"")</f>
        <v/>
      </c>
      <c r="AW195" s="344" t="str">
        <v/>
      </c>
      <c r="AX195" s="17"/>
      <c r="AY195" s="17" t="str">
        <f t="array" ref="AY195">T(INDEX(AV:AV,MIN(IF(COUNTIF(AY$1:AY194,$AV$2:$AV$201),4^8,ROW($AV$2:$AV$201)))))</f>
        <v/>
      </c>
      <c r="AZ195" s="17" t="str">
        <f t="shared" ref="AZ195:BI195" ca="1" si="421">IFERROR(OFFSET($AW$1,SUMPRODUCT(SMALL(($AV$2:$AV$201=AZ$1)*ROW($AV$2:$AV$201),ROW(190:190)+COUNTA($AV$2:$AV$201)-SUM(1*($AV$2:$AV$201=AZ$1))))-1,),"")</f>
        <v/>
      </c>
      <c r="BA195" s="17" t="str">
        <f t="shared" ca="1" si="421"/>
        <v/>
      </c>
      <c r="BB195" s="17" t="str">
        <f t="shared" ca="1" si="421"/>
        <v/>
      </c>
      <c r="BC195" s="17" t="str">
        <f t="shared" ca="1" si="421"/>
        <v/>
      </c>
      <c r="BD195" s="17" t="str">
        <f t="shared" ca="1" si="421"/>
        <v/>
      </c>
      <c r="BE195" s="17" t="str">
        <f t="shared" ca="1" si="421"/>
        <v/>
      </c>
      <c r="BF195" s="17" t="str">
        <f t="shared" ca="1" si="421"/>
        <v/>
      </c>
      <c r="BG195" s="17" t="str">
        <f t="shared" ca="1" si="421"/>
        <v/>
      </c>
      <c r="BH195" s="17" t="str">
        <f t="shared" ca="1" si="421"/>
        <v/>
      </c>
      <c r="BI195" s="17" t="str">
        <f t="shared" ca="1" si="421"/>
        <v/>
      </c>
      <c r="BJ195" s="17"/>
      <c r="BK195" s="18" t="str">
        <f t="array" ref="BK195">IFERROR(INDEX($E$1:$E$200,SMALL(IF($E$2:$E$201&lt;&gt;"",ROW($E$2:$E$201),9999),ROW($A194)),COLUMN(A:A)),"")</f>
        <v/>
      </c>
      <c r="BL195" s="18" t="str">
        <f t="array" ref="BL195">IFERROR(INDEX($AJ$1:$AJ$200,SMALL(IF($AJ$2:$AJ$201&lt;&gt;"",ROW($AJ$2:$AJ$201),9999),ROW(A194)),COLUMN(A:A)),"")</f>
        <v/>
      </c>
      <c r="BM195" s="18" t="str">
        <f t="array" ref="BM195">T(INDEX($BK:$BK,MIN(IF(COUNTIF(BM$1:BM194,$BK$2:$BK$201),4^8,ROW($BK$2:$BK$201)))))</f>
        <v/>
      </c>
      <c r="BN195" s="18" t="str">
        <f t="array" ref="BN195">T(INDEX($BL:$BL,MIN(IF(COUNTIF(BN$1:BN194,$BL$2:$BL$201),4^8,ROW($BL$2:$BL$201)))))</f>
        <v/>
      </c>
      <c r="BO195" s="18" t="str">
        <f t="array" aca="1" ref="BO195" ca="1">IF(ROW(BO194)&gt;(COUNTA($BM$2:$BN$201)-COUNTIF($BM$2:$BN$201,"")),"",INDIRECT(TEXT(RIGHT(SMALL(IF($BM$2:$BN$501&lt;&gt;"",COLUMN($BM$2:$BN$501)*10001+ROW($BM$2:$BN$501)*100,999999),ROW(BO194)),4),"!R00!C00"),))</f>
        <v/>
      </c>
      <c r="BP195" s="18" t="str">
        <f t="array" aca="1" ref="BP195" ca="1">T(INDEX($BO:$BO,MIN(IF(COUNTIF(BP$1:BP194,$BO$2:$BO$201),4^8,ROW($BO$2:$BO$201)))))</f>
        <v/>
      </c>
    </row>
    <row r="196" spans="1:68">
      <c r="A196" s="344" t="str">
        <f>IF(AND(地價差額試算!A210="",$E196&lt;&gt;""),A195,IF(AND(地價差額試算!A210&lt;&gt;"",$E196&lt;&gt;""),地價差額試算!A210,""))</f>
        <v/>
      </c>
      <c r="B196" s="344" t="str">
        <f>IF(AND(地價差額試算!B210="",$E196&lt;&gt;""),B195,IF(AND(地價差額試算!B210&lt;&gt;"",$E196&lt;&gt;""),地價差額試算!B210,""))</f>
        <v/>
      </c>
      <c r="C196" s="344" t="str">
        <f>IF(AND(地價差額試算!C210="",$E196&lt;&gt;""),C195,IF(AND(地價差額試算!C210&lt;&gt;"",$E196&lt;&gt;""),地價差額試算!C210,""))</f>
        <v/>
      </c>
      <c r="D196" s="344" t="str">
        <f>IF(地價差額試算!D210&lt;&gt;"",地價差額試算!D210,"")</f>
        <v/>
      </c>
      <c r="E196" s="344" t="str">
        <f>IF(地價差額試算!E210&lt;&gt;"",地價差額試算!E210,"")</f>
        <v/>
      </c>
      <c r="F196" s="344" t="str">
        <f>IF(地價差額試算!F210&lt;&gt;"",地價差額試算!F210,"")</f>
        <v/>
      </c>
      <c r="G196" s="344" t="str">
        <f>IF(地價差額試算!G210&lt;&gt;"",地價差額試算!G210,"")</f>
        <v/>
      </c>
      <c r="H196" s="344" t="str">
        <f t="shared" si="418"/>
        <v/>
      </c>
      <c r="I196" s="344" t="str">
        <f t="shared" si="412"/>
        <v/>
      </c>
      <c r="J196" s="344" t="str">
        <f t="shared" si="413"/>
        <v/>
      </c>
      <c r="K196" s="17"/>
      <c r="L196" s="344" t="str">
        <f t="array" ref="L196">IFERROR(INDEX($A$1:$A$200,SMALL(IF($A$2:$A$201&lt;&gt;"",ROW($A$2:$A$201),9999),ROW(L195)),COLUMN(A:A)),"")</f>
        <v/>
      </c>
      <c r="M196" s="344" t="str">
        <f t="array" ref="M196">IFERROR(INDEX($E$1:$E$200,SMALL(IF($E$2:$E$201&lt;&gt;"",ROW($E$2:$E$201),9999),ROW(M195)),COLUMN(A:A)),"")</f>
        <v/>
      </c>
      <c r="N196" s="344" t="str">
        <f t="array" ref="N196">IFERROR(INDEX($F$1:$F$200,SMALL(IF($F$2:$F$201&lt;&gt;"",ROW($F$2:$F$201),9999),ROW(N195)),COLUMN(A:A)),"")</f>
        <v/>
      </c>
      <c r="O196" s="344" t="str">
        <f t="array" ref="O196">IFERROR(INDEX($G$1:$G$200,SMALL(IF($G$2:$G$201&lt;&gt;"",ROW($G$2:$G$201),9999),ROW(O195)),COLUMN(A:A)),"")</f>
        <v/>
      </c>
      <c r="P196" s="17"/>
      <c r="Q196" s="344" t="str">
        <f t="array" ref="Q196:R196">IFERROR((INDEX(L$1:O$201,SMALL(IF(MATCH($L$2:$L$201&amp;$O$2:$O$201,$L$2:$L$201&amp;$O$2:$O$201, )=ROW($L$1:$O$200),ROW($L$2:$O$201),4^8),ROW(A195)),{1,4})&amp;""),"")</f>
        <v/>
      </c>
      <c r="R196" s="344" t="str">
        <v/>
      </c>
      <c r="S196" s="17"/>
      <c r="T196" s="17" t="str">
        <f t="array" ref="T196">T(INDEX(Q:Q,MIN(IF(COUNTIF(T$1:T195,$Q$2:$Q$201),4^8,ROW($Q$2:$Q$201)))))</f>
        <v/>
      </c>
      <c r="U196" s="17" t="str">
        <f t="shared" ref="U196:AD196" ca="1" si="422">IFERROR(OFFSET($R$1,SUMPRODUCT(SMALL(($Q$2:$Q$201=U$1)*ROW($Q$2:$Q$201),ROW(191:191)+COUNTA($Q$2:$Q$201)-SUM(1*($Q$2:$Q$201=U$1))))-1,),"")</f>
        <v/>
      </c>
      <c r="V196" s="17" t="str">
        <f t="shared" ca="1" si="422"/>
        <v/>
      </c>
      <c r="W196" s="17" t="str">
        <f t="shared" ca="1" si="422"/>
        <v/>
      </c>
      <c r="X196" s="17" t="str">
        <f t="shared" ca="1" si="422"/>
        <v/>
      </c>
      <c r="Y196" s="17" t="str">
        <f t="shared" ca="1" si="422"/>
        <v/>
      </c>
      <c r="Z196" s="17" t="str">
        <f t="shared" ca="1" si="422"/>
        <v/>
      </c>
      <c r="AA196" s="17" t="str">
        <f t="shared" ca="1" si="422"/>
        <v/>
      </c>
      <c r="AB196" s="17" t="str">
        <f t="shared" ca="1" si="422"/>
        <v/>
      </c>
      <c r="AC196" s="17" t="str">
        <f t="shared" ca="1" si="422"/>
        <v/>
      </c>
      <c r="AD196" s="17" t="str">
        <f t="shared" ca="1" si="422"/>
        <v/>
      </c>
      <c r="AE196" s="17"/>
      <c r="AF196" s="344" t="str">
        <f>IF(AND(地價差額試算!K210="",$AJ196&lt;&gt;""),AF195,IF(AND(地價差額試算!K210&lt;&gt;"",$AJ196&lt;&gt;""),地價差額試算!K210,""))</f>
        <v/>
      </c>
      <c r="AG196" s="344" t="str">
        <f>IF(AND(地價差額試算!L210="",$AJ196&lt;&gt;""),AG195,IF(AND(地價差額試算!L210&lt;&gt;"",$AJ196&lt;&gt;""),地價差額試算!L210,""))</f>
        <v/>
      </c>
      <c r="AH196" s="344" t="str">
        <f>IF(AND(地價差額試算!M210="",$AJ196&lt;&gt;""),AH195,IF(AND(地價差額試算!M210&lt;&gt;"",$AJ196&lt;&gt;""),地價差額試算!M210,""))</f>
        <v/>
      </c>
      <c r="AI196" s="344" t="str">
        <f>IF(地價差額試算!N210&lt;&gt;"",地價差額試算!N210,"")</f>
        <v/>
      </c>
      <c r="AJ196" s="344" t="str">
        <f>IF(地價差額試算!O210&lt;&gt;"",地價差額試算!O210,"")</f>
        <v/>
      </c>
      <c r="AK196" s="344" t="str">
        <f>IF(地價差額試算!P210&lt;&gt;"",地價差額試算!P210,"")</f>
        <v/>
      </c>
      <c r="AL196" s="344" t="str">
        <f>IF(地價差額試算!Q210&lt;&gt;"",地價差額試算!Q210,"")</f>
        <v/>
      </c>
      <c r="AM196" s="344" t="str">
        <f t="shared" si="420"/>
        <v/>
      </c>
      <c r="AN196" s="344" t="str">
        <f t="shared" si="415"/>
        <v/>
      </c>
      <c r="AO196" s="344" t="str">
        <f t="shared" si="416"/>
        <v/>
      </c>
      <c r="AP196" s="17"/>
      <c r="AQ196" s="344" t="str">
        <f t="array" ref="AQ196">IFERROR(INDEX($AF$1:$AF$200,SMALL(IF($AF$2:$AF$201&lt;&gt;"",ROW($AF$2:$AF$201),9999),ROW(AQ195)),COLUMN(A:A)),"")</f>
        <v/>
      </c>
      <c r="AR196" s="344" t="str">
        <f t="array" ref="AR196">IFERROR(INDEX($AJ$1:$AJ$200,SMALL(IF($AJ$2:$AJ$201&lt;&gt;"",ROW($AJ$2:$AJ$201),9999),ROW(AQ195)),COLUMN(A:A)),"")</f>
        <v/>
      </c>
      <c r="AS196" s="344" t="str">
        <f t="array" ref="AS196">IFERROR(INDEX($AK$1:$AK$200,SMALL(IF($AK$2:$AK$201&lt;&gt;"",ROW($AK$2:$AK$201),9999),ROW(AS195)),COLUMN(A:A)),"")</f>
        <v/>
      </c>
      <c r="AT196" s="344" t="str">
        <f t="array" ref="AT196">IFERROR(INDEX($AL$1:$AL$200,SMALL(IF($AL$2:$AL$201&lt;&gt;"",ROW($AL$2:$AL$201),9999),ROW(AT195)),COLUMN(A:A)),"")</f>
        <v/>
      </c>
      <c r="AU196" s="17"/>
      <c r="AV196" s="344" t="str">
        <f t="array" ref="AV196:AW196">IFERROR((INDEX(AQ$1:AT$201,SMALL(IF(MATCH($AQ$2:$AQ$201&amp;$AT$2:$AT$201,$AQ$2:$AQ$201&amp;$AT$2:$AT$201, )=ROW($AQ$1:$AT$200),ROW($AQ$2:$AT$201),4^8),ROW(AV195)),{1,4})&amp;""),"")</f>
        <v/>
      </c>
      <c r="AW196" s="344" t="str">
        <v/>
      </c>
      <c r="AX196" s="17"/>
      <c r="AY196" s="17" t="str">
        <f t="array" ref="AY196">T(INDEX(AV:AV,MIN(IF(COUNTIF(AY$1:AY195,$AV$2:$AV$201),4^8,ROW($AV$2:$AV$201)))))</f>
        <v/>
      </c>
      <c r="AZ196" s="17" t="str">
        <f t="shared" ref="AZ196:BI196" ca="1" si="423">IFERROR(OFFSET($AW$1,SUMPRODUCT(SMALL(($AV$2:$AV$201=AZ$1)*ROW($AV$2:$AV$201),ROW(191:191)+COUNTA($AV$2:$AV$201)-SUM(1*($AV$2:$AV$201=AZ$1))))-1,),"")</f>
        <v/>
      </c>
      <c r="BA196" s="17" t="str">
        <f t="shared" ca="1" si="423"/>
        <v/>
      </c>
      <c r="BB196" s="17" t="str">
        <f t="shared" ca="1" si="423"/>
        <v/>
      </c>
      <c r="BC196" s="17" t="str">
        <f t="shared" ca="1" si="423"/>
        <v/>
      </c>
      <c r="BD196" s="17" t="str">
        <f t="shared" ca="1" si="423"/>
        <v/>
      </c>
      <c r="BE196" s="17" t="str">
        <f t="shared" ca="1" si="423"/>
        <v/>
      </c>
      <c r="BF196" s="17" t="str">
        <f t="shared" ca="1" si="423"/>
        <v/>
      </c>
      <c r="BG196" s="17" t="str">
        <f t="shared" ca="1" si="423"/>
        <v/>
      </c>
      <c r="BH196" s="17" t="str">
        <f t="shared" ca="1" si="423"/>
        <v/>
      </c>
      <c r="BI196" s="17" t="str">
        <f t="shared" ca="1" si="423"/>
        <v/>
      </c>
      <c r="BJ196" s="17"/>
      <c r="BK196" s="18" t="str">
        <f t="array" ref="BK196">IFERROR(INDEX($E$1:$E$200,SMALL(IF($E$2:$E$201&lt;&gt;"",ROW($E$2:$E$201),9999),ROW($A195)),COLUMN(A:A)),"")</f>
        <v/>
      </c>
      <c r="BL196" s="18" t="str">
        <f t="array" ref="BL196">IFERROR(INDEX($AJ$1:$AJ$200,SMALL(IF($AJ$2:$AJ$201&lt;&gt;"",ROW($AJ$2:$AJ$201),9999),ROW(A195)),COLUMN(A:A)),"")</f>
        <v/>
      </c>
      <c r="BM196" s="18" t="str">
        <f t="array" ref="BM196">T(INDEX($BK:$BK,MIN(IF(COUNTIF(BM$1:BM195,$BK$2:$BK$201),4^8,ROW($BK$2:$BK$201)))))</f>
        <v/>
      </c>
      <c r="BN196" s="18" t="str">
        <f t="array" ref="BN196">T(INDEX($BL:$BL,MIN(IF(COUNTIF(BN$1:BN195,$BL$2:$BL$201),4^8,ROW($BL$2:$BL$201)))))</f>
        <v/>
      </c>
      <c r="BO196" s="18" t="str">
        <f t="array" aca="1" ref="BO196" ca="1">IF(ROW(BO195)&gt;(COUNTA($BM$2:$BN$201)-COUNTIF($BM$2:$BN$201,"")),"",INDIRECT(TEXT(RIGHT(SMALL(IF($BM$2:$BN$501&lt;&gt;"",COLUMN($BM$2:$BN$501)*10001+ROW($BM$2:$BN$501)*100,999999),ROW(BO195)),4),"!R00!C00"),))</f>
        <v/>
      </c>
      <c r="BP196" s="18" t="str">
        <f t="array" aca="1" ref="BP196" ca="1">T(INDEX($BO:$BO,MIN(IF(COUNTIF(BP$1:BP195,$BO$2:$BO$201),4^8,ROW($BO$2:$BO$201)))))</f>
        <v/>
      </c>
    </row>
    <row r="197" spans="1:68">
      <c r="A197" s="344" t="str">
        <f>IF(AND(地價差額試算!A211="",$E197&lt;&gt;""),A196,IF(AND(地價差額試算!A211&lt;&gt;"",$E197&lt;&gt;""),地價差額試算!A211,""))</f>
        <v/>
      </c>
      <c r="B197" s="344" t="str">
        <f>IF(AND(地價差額試算!B211="",$E197&lt;&gt;""),B196,IF(AND(地價差額試算!B211&lt;&gt;"",$E197&lt;&gt;""),地價差額試算!B211,""))</f>
        <v/>
      </c>
      <c r="C197" s="344" t="str">
        <f>IF(AND(地價差額試算!C211="",$E197&lt;&gt;""),C196,IF(AND(地價差額試算!C211&lt;&gt;"",$E197&lt;&gt;""),地價差額試算!C211,""))</f>
        <v/>
      </c>
      <c r="D197" s="344" t="str">
        <f>IF(地價差額試算!D211&lt;&gt;"",地價差額試算!D211,"")</f>
        <v/>
      </c>
      <c r="E197" s="344" t="str">
        <f>IF(地價差額試算!E211&lt;&gt;"",地價差額試算!E211,"")</f>
        <v/>
      </c>
      <c r="F197" s="344" t="str">
        <f>IF(地價差額試算!F211&lt;&gt;"",地價差額試算!F211,"")</f>
        <v/>
      </c>
      <c r="G197" s="344" t="str">
        <f>IF(地價差額試算!G211&lt;&gt;"",地價差額試算!G211,"")</f>
        <v/>
      </c>
      <c r="H197" s="344" t="str">
        <f t="shared" si="418"/>
        <v/>
      </c>
      <c r="I197" s="344" t="str">
        <f t="shared" si="412"/>
        <v/>
      </c>
      <c r="J197" s="344" t="str">
        <f t="shared" si="413"/>
        <v/>
      </c>
      <c r="K197" s="17"/>
      <c r="L197" s="344" t="str">
        <f t="array" ref="L197">IFERROR(INDEX($A$1:$A$200,SMALL(IF($A$2:$A$201&lt;&gt;"",ROW($A$2:$A$201),9999),ROW(L196)),COLUMN(A:A)),"")</f>
        <v/>
      </c>
      <c r="M197" s="344" t="str">
        <f t="array" ref="M197">IFERROR(INDEX($E$1:$E$200,SMALL(IF($E$2:$E$201&lt;&gt;"",ROW($E$2:$E$201),9999),ROW(M196)),COLUMN(A:A)),"")</f>
        <v/>
      </c>
      <c r="N197" s="344" t="str">
        <f t="array" ref="N197">IFERROR(INDEX($F$1:$F$200,SMALL(IF($F$2:$F$201&lt;&gt;"",ROW($F$2:$F$201),9999),ROW(N196)),COLUMN(A:A)),"")</f>
        <v/>
      </c>
      <c r="O197" s="344" t="str">
        <f t="array" ref="O197">IFERROR(INDEX($G$1:$G$200,SMALL(IF($G$2:$G$201&lt;&gt;"",ROW($G$2:$G$201),9999),ROW(O196)),COLUMN(A:A)),"")</f>
        <v/>
      </c>
      <c r="P197" s="17"/>
      <c r="Q197" s="344" t="str">
        <f t="array" ref="Q197:R197">IFERROR((INDEX(L$1:O$201,SMALL(IF(MATCH($L$2:$L$201&amp;$O$2:$O$201,$L$2:$L$201&amp;$O$2:$O$201, )=ROW($L$1:$O$200),ROW($L$2:$O$201),4^8),ROW(A196)),{1,4})&amp;""),"")</f>
        <v/>
      </c>
      <c r="R197" s="344" t="str">
        <v/>
      </c>
      <c r="S197" s="17"/>
      <c r="T197" s="17" t="str">
        <f t="array" ref="T197">T(INDEX(Q:Q,MIN(IF(COUNTIF(T$1:T196,$Q$2:$Q$201),4^8,ROW($Q$2:$Q$201)))))</f>
        <v/>
      </c>
      <c r="U197" s="17" t="str">
        <f t="shared" ref="U197:AD197" ca="1" si="424">IFERROR(OFFSET($R$1,SUMPRODUCT(SMALL(($Q$2:$Q$201=U$1)*ROW($Q$2:$Q$201),ROW(192:192)+COUNTA($Q$2:$Q$201)-SUM(1*($Q$2:$Q$201=U$1))))-1,),"")</f>
        <v/>
      </c>
      <c r="V197" s="17" t="str">
        <f t="shared" ca="1" si="424"/>
        <v/>
      </c>
      <c r="W197" s="17" t="str">
        <f t="shared" ca="1" si="424"/>
        <v/>
      </c>
      <c r="X197" s="17" t="str">
        <f t="shared" ca="1" si="424"/>
        <v/>
      </c>
      <c r="Y197" s="17" t="str">
        <f t="shared" ca="1" si="424"/>
        <v/>
      </c>
      <c r="Z197" s="17" t="str">
        <f t="shared" ca="1" si="424"/>
        <v/>
      </c>
      <c r="AA197" s="17" t="str">
        <f t="shared" ca="1" si="424"/>
        <v/>
      </c>
      <c r="AB197" s="17" t="str">
        <f t="shared" ca="1" si="424"/>
        <v/>
      </c>
      <c r="AC197" s="17" t="str">
        <f t="shared" ca="1" si="424"/>
        <v/>
      </c>
      <c r="AD197" s="17" t="str">
        <f t="shared" ca="1" si="424"/>
        <v/>
      </c>
      <c r="AE197" s="17"/>
      <c r="AF197" s="344" t="str">
        <f>IF(AND(地價差額試算!K211="",$AJ197&lt;&gt;""),AF196,IF(AND(地價差額試算!K211&lt;&gt;"",$AJ197&lt;&gt;""),地價差額試算!K211,""))</f>
        <v/>
      </c>
      <c r="AG197" s="344" t="str">
        <f>IF(AND(地價差額試算!L211="",$AJ197&lt;&gt;""),AG196,IF(AND(地價差額試算!L211&lt;&gt;"",$AJ197&lt;&gt;""),地價差額試算!L211,""))</f>
        <v/>
      </c>
      <c r="AH197" s="344" t="str">
        <f>IF(AND(地價差額試算!M211="",$AJ197&lt;&gt;""),AH196,IF(AND(地價差額試算!M211&lt;&gt;"",$AJ197&lt;&gt;""),地價差額試算!M211,""))</f>
        <v/>
      </c>
      <c r="AI197" s="344" t="str">
        <f>IF(地價差額試算!N211&lt;&gt;"",地價差額試算!N211,"")</f>
        <v/>
      </c>
      <c r="AJ197" s="344" t="str">
        <f>IF(地價差額試算!O211&lt;&gt;"",地價差額試算!O211,"")</f>
        <v/>
      </c>
      <c r="AK197" s="344" t="str">
        <f>IF(地價差額試算!P211&lt;&gt;"",地價差額試算!P211,"")</f>
        <v/>
      </c>
      <c r="AL197" s="344" t="str">
        <f>IF(地價差額試算!Q211&lt;&gt;"",地價差額試算!Q211,"")</f>
        <v/>
      </c>
      <c r="AM197" s="344" t="str">
        <f t="shared" si="420"/>
        <v/>
      </c>
      <c r="AN197" s="344" t="str">
        <f t="shared" si="415"/>
        <v/>
      </c>
      <c r="AO197" s="344" t="str">
        <f t="shared" si="416"/>
        <v/>
      </c>
      <c r="AP197" s="17"/>
      <c r="AQ197" s="344" t="str">
        <f t="array" ref="AQ197">IFERROR(INDEX($AF$1:$AF$200,SMALL(IF($AF$2:$AF$201&lt;&gt;"",ROW($AF$2:$AF$201),9999),ROW(AQ196)),COLUMN(A:A)),"")</f>
        <v/>
      </c>
      <c r="AR197" s="344" t="str">
        <f t="array" ref="AR197">IFERROR(INDEX($AJ$1:$AJ$200,SMALL(IF($AJ$2:$AJ$201&lt;&gt;"",ROW($AJ$2:$AJ$201),9999),ROW(AQ196)),COLUMN(A:A)),"")</f>
        <v/>
      </c>
      <c r="AS197" s="344" t="str">
        <f t="array" ref="AS197">IFERROR(INDEX($AK$1:$AK$200,SMALL(IF($AK$2:$AK$201&lt;&gt;"",ROW($AK$2:$AK$201),9999),ROW(AS196)),COLUMN(A:A)),"")</f>
        <v/>
      </c>
      <c r="AT197" s="344" t="str">
        <f t="array" ref="AT197">IFERROR(INDEX($AL$1:$AL$200,SMALL(IF($AL$2:$AL$201&lt;&gt;"",ROW($AL$2:$AL$201),9999),ROW(AT196)),COLUMN(A:A)),"")</f>
        <v/>
      </c>
      <c r="AU197" s="17"/>
      <c r="AV197" s="344" t="str">
        <f t="array" ref="AV197:AW197">IFERROR((INDEX(AQ$1:AT$201,SMALL(IF(MATCH($AQ$2:$AQ$201&amp;$AT$2:$AT$201,$AQ$2:$AQ$201&amp;$AT$2:$AT$201, )=ROW($AQ$1:$AT$200),ROW($AQ$2:$AT$201),4^8),ROW(AV196)),{1,4})&amp;""),"")</f>
        <v/>
      </c>
      <c r="AW197" s="344" t="str">
        <v/>
      </c>
      <c r="AX197" s="17"/>
      <c r="AY197" s="17" t="str">
        <f t="array" ref="AY197">T(INDEX(AV:AV,MIN(IF(COUNTIF(AY$1:AY196,$AV$2:$AV$201),4^8,ROW($AV$2:$AV$201)))))</f>
        <v/>
      </c>
      <c r="AZ197" s="17" t="str">
        <f t="shared" ref="AZ197:BI197" ca="1" si="425">IFERROR(OFFSET($AW$1,SUMPRODUCT(SMALL(($AV$2:$AV$201=AZ$1)*ROW($AV$2:$AV$201),ROW(192:192)+COUNTA($AV$2:$AV$201)-SUM(1*($AV$2:$AV$201=AZ$1))))-1,),"")</f>
        <v/>
      </c>
      <c r="BA197" s="17" t="str">
        <f t="shared" ca="1" si="425"/>
        <v/>
      </c>
      <c r="BB197" s="17" t="str">
        <f t="shared" ca="1" si="425"/>
        <v/>
      </c>
      <c r="BC197" s="17" t="str">
        <f t="shared" ca="1" si="425"/>
        <v/>
      </c>
      <c r="BD197" s="17" t="str">
        <f t="shared" ca="1" si="425"/>
        <v/>
      </c>
      <c r="BE197" s="17" t="str">
        <f t="shared" ca="1" si="425"/>
        <v/>
      </c>
      <c r="BF197" s="17" t="str">
        <f t="shared" ca="1" si="425"/>
        <v/>
      </c>
      <c r="BG197" s="17" t="str">
        <f t="shared" ca="1" si="425"/>
        <v/>
      </c>
      <c r="BH197" s="17" t="str">
        <f t="shared" ca="1" si="425"/>
        <v/>
      </c>
      <c r="BI197" s="17" t="str">
        <f t="shared" ca="1" si="425"/>
        <v/>
      </c>
      <c r="BJ197" s="17"/>
      <c r="BK197" s="18" t="str">
        <f t="array" ref="BK197">IFERROR(INDEX($E$1:$E$200,SMALL(IF($E$2:$E$201&lt;&gt;"",ROW($E$2:$E$201),9999),ROW($A196)),COLUMN(A:A)),"")</f>
        <v/>
      </c>
      <c r="BL197" s="18" t="str">
        <f t="array" ref="BL197">IFERROR(INDEX($AJ$1:$AJ$200,SMALL(IF($AJ$2:$AJ$201&lt;&gt;"",ROW($AJ$2:$AJ$201),9999),ROW(A196)),COLUMN(A:A)),"")</f>
        <v/>
      </c>
      <c r="BM197" s="18" t="str">
        <f t="array" ref="BM197">T(INDEX($BK:$BK,MIN(IF(COUNTIF(BM$1:BM196,$BK$2:$BK$201),4^8,ROW($BK$2:$BK$201)))))</f>
        <v/>
      </c>
      <c r="BN197" s="18" t="str">
        <f t="array" ref="BN197">T(INDEX($BL:$BL,MIN(IF(COUNTIF(BN$1:BN196,$BL$2:$BL$201),4^8,ROW($BL$2:$BL$201)))))</f>
        <v/>
      </c>
      <c r="BO197" s="18" t="str">
        <f t="array" aca="1" ref="BO197" ca="1">IF(ROW(BO196)&gt;(COUNTA($BM$2:$BN$201)-COUNTIF($BM$2:$BN$201,"")),"",INDIRECT(TEXT(RIGHT(SMALL(IF($BM$2:$BN$501&lt;&gt;"",COLUMN($BM$2:$BN$501)*10001+ROW($BM$2:$BN$501)*100,999999),ROW(BO196)),4),"!R00!C00"),))</f>
        <v/>
      </c>
      <c r="BP197" s="18" t="str">
        <f t="array" aca="1" ref="BP197" ca="1">T(INDEX($BO:$BO,MIN(IF(COUNTIF(BP$1:BP196,$BO$2:$BO$201),4^8,ROW($BO$2:$BO$201)))))</f>
        <v/>
      </c>
    </row>
    <row r="198" spans="1:68">
      <c r="A198" s="344" t="str">
        <f>IF(AND(地價差額試算!A212="",$E198&lt;&gt;""),A197,IF(AND(地價差額試算!A212&lt;&gt;"",$E198&lt;&gt;""),地價差額試算!A212,""))</f>
        <v/>
      </c>
      <c r="B198" s="344" t="str">
        <f>IF(AND(地價差額試算!B212="",$E198&lt;&gt;""),B197,IF(AND(地價差額試算!B212&lt;&gt;"",$E198&lt;&gt;""),地價差額試算!B212,""))</f>
        <v/>
      </c>
      <c r="C198" s="344" t="str">
        <f>IF(AND(地價差額試算!C212="",$E198&lt;&gt;""),C197,IF(AND(地價差額試算!C212&lt;&gt;"",$E198&lt;&gt;""),地價差額試算!C212,""))</f>
        <v/>
      </c>
      <c r="D198" s="344" t="str">
        <f>IF(地價差額試算!D212&lt;&gt;"",地價差額試算!D212,"")</f>
        <v/>
      </c>
      <c r="E198" s="344" t="str">
        <f>IF(地價差額試算!E212&lt;&gt;"",地價差額試算!E212,"")</f>
        <v/>
      </c>
      <c r="F198" s="344" t="str">
        <f>IF(地價差額試算!F212&lt;&gt;"",地價差額試算!F212,"")</f>
        <v/>
      </c>
      <c r="G198" s="344" t="str">
        <f>IF(地價差額試算!G212&lt;&gt;"",地價差額試算!G212,"")</f>
        <v/>
      </c>
      <c r="H198" s="344" t="str">
        <f t="shared" si="418"/>
        <v/>
      </c>
      <c r="I198" s="344" t="str">
        <f t="shared" si="412"/>
        <v/>
      </c>
      <c r="J198" s="344" t="str">
        <f t="shared" si="413"/>
        <v/>
      </c>
      <c r="K198" s="17"/>
      <c r="L198" s="344" t="str">
        <f t="array" ref="L198">IFERROR(INDEX($A$1:$A$200,SMALL(IF($A$2:$A$201&lt;&gt;"",ROW($A$2:$A$201),9999),ROW(L197)),COLUMN(A:A)),"")</f>
        <v/>
      </c>
      <c r="M198" s="344" t="str">
        <f t="array" ref="M198">IFERROR(INDEX($E$1:$E$200,SMALL(IF($E$2:$E$201&lt;&gt;"",ROW($E$2:$E$201),9999),ROW(M197)),COLUMN(A:A)),"")</f>
        <v/>
      </c>
      <c r="N198" s="344" t="str">
        <f t="array" ref="N198">IFERROR(INDEX($F$1:$F$200,SMALL(IF($F$2:$F$201&lt;&gt;"",ROW($F$2:$F$201),9999),ROW(N197)),COLUMN(A:A)),"")</f>
        <v/>
      </c>
      <c r="O198" s="344" t="str">
        <f t="array" ref="O198">IFERROR(INDEX($G$1:$G$200,SMALL(IF($G$2:$G$201&lt;&gt;"",ROW($G$2:$G$201),9999),ROW(O197)),COLUMN(A:A)),"")</f>
        <v/>
      </c>
      <c r="P198" s="17"/>
      <c r="Q198" s="344" t="str">
        <f t="array" ref="Q198:R198">IFERROR((INDEX(L$1:O$201,SMALL(IF(MATCH($L$2:$L$201&amp;$O$2:$O$201,$L$2:$L$201&amp;$O$2:$O$201, )=ROW($L$1:$O$200),ROW($L$2:$O$201),4^8),ROW(A197)),{1,4})&amp;""),"")</f>
        <v/>
      </c>
      <c r="R198" s="344" t="str">
        <v/>
      </c>
      <c r="S198" s="17"/>
      <c r="T198" s="17" t="str">
        <f t="array" ref="T198">T(INDEX(Q:Q,MIN(IF(COUNTIF(T$1:T197,$Q$2:$Q$201),4^8,ROW($Q$2:$Q$201)))))</f>
        <v/>
      </c>
      <c r="U198" s="17" t="str">
        <f t="shared" ref="U198:AD198" ca="1" si="426">IFERROR(OFFSET($R$1,SUMPRODUCT(SMALL(($Q$2:$Q$201=U$1)*ROW($Q$2:$Q$201),ROW(193:193)+COUNTA($Q$2:$Q$201)-SUM(1*($Q$2:$Q$201=U$1))))-1,),"")</f>
        <v/>
      </c>
      <c r="V198" s="17" t="str">
        <f t="shared" ca="1" si="426"/>
        <v/>
      </c>
      <c r="W198" s="17" t="str">
        <f t="shared" ca="1" si="426"/>
        <v/>
      </c>
      <c r="X198" s="17" t="str">
        <f t="shared" ca="1" si="426"/>
        <v/>
      </c>
      <c r="Y198" s="17" t="str">
        <f t="shared" ca="1" si="426"/>
        <v/>
      </c>
      <c r="Z198" s="17" t="str">
        <f t="shared" ca="1" si="426"/>
        <v/>
      </c>
      <c r="AA198" s="17" t="str">
        <f t="shared" ca="1" si="426"/>
        <v/>
      </c>
      <c r="AB198" s="17" t="str">
        <f t="shared" ca="1" si="426"/>
        <v/>
      </c>
      <c r="AC198" s="17" t="str">
        <f t="shared" ca="1" si="426"/>
        <v/>
      </c>
      <c r="AD198" s="17" t="str">
        <f t="shared" ca="1" si="426"/>
        <v/>
      </c>
      <c r="AE198" s="17"/>
      <c r="AF198" s="344" t="str">
        <f>IF(AND(地價差額試算!K212="",$AJ198&lt;&gt;""),AF197,IF(AND(地價差額試算!K212&lt;&gt;"",$AJ198&lt;&gt;""),地價差額試算!K212,""))</f>
        <v/>
      </c>
      <c r="AG198" s="344" t="str">
        <f>IF(AND(地價差額試算!L212="",$AJ198&lt;&gt;""),AG197,IF(AND(地價差額試算!L212&lt;&gt;"",$AJ198&lt;&gt;""),地價差額試算!L212,""))</f>
        <v/>
      </c>
      <c r="AH198" s="344" t="str">
        <f>IF(AND(地價差額試算!M212="",$AJ198&lt;&gt;""),AH197,IF(AND(地價差額試算!M212&lt;&gt;"",$AJ198&lt;&gt;""),地價差額試算!M212,""))</f>
        <v/>
      </c>
      <c r="AI198" s="344" t="str">
        <f>IF(地價差額試算!N212&lt;&gt;"",地價差額試算!N212,"")</f>
        <v/>
      </c>
      <c r="AJ198" s="344" t="str">
        <f>IF(地價差額試算!O212&lt;&gt;"",地價差額試算!O212,"")</f>
        <v/>
      </c>
      <c r="AK198" s="344" t="str">
        <f>IF(地價差額試算!P212&lt;&gt;"",地價差額試算!P212,"")</f>
        <v/>
      </c>
      <c r="AL198" s="344" t="str">
        <f>IF(地價差額試算!Q212&lt;&gt;"",地價差額試算!Q212,"")</f>
        <v/>
      </c>
      <c r="AM198" s="344" t="str">
        <f t="shared" si="420"/>
        <v/>
      </c>
      <c r="AN198" s="344" t="str">
        <f t="shared" si="415"/>
        <v/>
      </c>
      <c r="AO198" s="344" t="str">
        <f t="shared" si="416"/>
        <v/>
      </c>
      <c r="AP198" s="17"/>
      <c r="AQ198" s="344" t="str">
        <f t="array" ref="AQ198">IFERROR(INDEX($AF$1:$AF$200,SMALL(IF($AF$2:$AF$201&lt;&gt;"",ROW($AF$2:$AF$201),9999),ROW(AQ197)),COLUMN(A:A)),"")</f>
        <v/>
      </c>
      <c r="AR198" s="344" t="str">
        <f t="array" ref="AR198">IFERROR(INDEX($AJ$1:$AJ$200,SMALL(IF($AJ$2:$AJ$201&lt;&gt;"",ROW($AJ$2:$AJ$201),9999),ROW(AQ197)),COLUMN(A:A)),"")</f>
        <v/>
      </c>
      <c r="AS198" s="344" t="str">
        <f t="array" ref="AS198">IFERROR(INDEX($AK$1:$AK$200,SMALL(IF($AK$2:$AK$201&lt;&gt;"",ROW($AK$2:$AK$201),9999),ROW(AS197)),COLUMN(A:A)),"")</f>
        <v/>
      </c>
      <c r="AT198" s="344" t="str">
        <f t="array" ref="AT198">IFERROR(INDEX($AL$1:$AL$200,SMALL(IF($AL$2:$AL$201&lt;&gt;"",ROW($AL$2:$AL$201),9999),ROW(AT197)),COLUMN(A:A)),"")</f>
        <v/>
      </c>
      <c r="AU198" s="17"/>
      <c r="AV198" s="344" t="str">
        <f t="array" ref="AV198:AW198">IFERROR((INDEX(AQ$1:AT$201,SMALL(IF(MATCH($AQ$2:$AQ$201&amp;$AT$2:$AT$201,$AQ$2:$AQ$201&amp;$AT$2:$AT$201, )=ROW($AQ$1:$AT$200),ROW($AQ$2:$AT$201),4^8),ROW(AV197)),{1,4})&amp;""),"")</f>
        <v/>
      </c>
      <c r="AW198" s="344" t="str">
        <v/>
      </c>
      <c r="AX198" s="17"/>
      <c r="AY198" s="17" t="str">
        <f t="array" ref="AY198">T(INDEX(AV:AV,MIN(IF(COUNTIF(AY$1:AY197,$AV$2:$AV$201),4^8,ROW($AV$2:$AV$201)))))</f>
        <v/>
      </c>
      <c r="AZ198" s="17" t="str">
        <f t="shared" ref="AZ198:BI198" ca="1" si="427">IFERROR(OFFSET($AW$1,SUMPRODUCT(SMALL(($AV$2:$AV$201=AZ$1)*ROW($AV$2:$AV$201),ROW(193:193)+COUNTA($AV$2:$AV$201)-SUM(1*($AV$2:$AV$201=AZ$1))))-1,),"")</f>
        <v/>
      </c>
      <c r="BA198" s="17" t="str">
        <f t="shared" ca="1" si="427"/>
        <v/>
      </c>
      <c r="BB198" s="17" t="str">
        <f t="shared" ca="1" si="427"/>
        <v/>
      </c>
      <c r="BC198" s="17" t="str">
        <f t="shared" ca="1" si="427"/>
        <v/>
      </c>
      <c r="BD198" s="17" t="str">
        <f t="shared" ca="1" si="427"/>
        <v/>
      </c>
      <c r="BE198" s="17" t="str">
        <f t="shared" ca="1" si="427"/>
        <v/>
      </c>
      <c r="BF198" s="17" t="str">
        <f t="shared" ca="1" si="427"/>
        <v/>
      </c>
      <c r="BG198" s="17" t="str">
        <f t="shared" ca="1" si="427"/>
        <v/>
      </c>
      <c r="BH198" s="17" t="str">
        <f t="shared" ca="1" si="427"/>
        <v/>
      </c>
      <c r="BI198" s="17" t="str">
        <f t="shared" ca="1" si="427"/>
        <v/>
      </c>
      <c r="BJ198" s="17"/>
      <c r="BK198" s="18" t="str">
        <f t="array" ref="BK198">IFERROR(INDEX($E$1:$E$200,SMALL(IF($E$2:$E$201&lt;&gt;"",ROW($E$2:$E$201),9999),ROW($A197)),COLUMN(A:A)),"")</f>
        <v/>
      </c>
      <c r="BL198" s="18" t="str">
        <f t="array" ref="BL198">IFERROR(INDEX($AJ$1:$AJ$200,SMALL(IF($AJ$2:$AJ$201&lt;&gt;"",ROW($AJ$2:$AJ$201),9999),ROW(A197)),COLUMN(A:A)),"")</f>
        <v/>
      </c>
      <c r="BM198" s="18" t="str">
        <f t="array" ref="BM198">T(INDEX($BK:$BK,MIN(IF(COUNTIF(BM$1:BM197,$BK$2:$BK$201),4^8,ROW($BK$2:$BK$201)))))</f>
        <v/>
      </c>
      <c r="BN198" s="18" t="str">
        <f t="array" ref="BN198">T(INDEX($BL:$BL,MIN(IF(COUNTIF(BN$1:BN197,$BL$2:$BL$201),4^8,ROW($BL$2:$BL$201)))))</f>
        <v/>
      </c>
      <c r="BO198" s="18" t="str">
        <f t="array" aca="1" ref="BO198" ca="1">IF(ROW(BO197)&gt;(COUNTA($BM$2:$BN$201)-COUNTIF($BM$2:$BN$201,"")),"",INDIRECT(TEXT(RIGHT(SMALL(IF($BM$2:$BN$501&lt;&gt;"",COLUMN($BM$2:$BN$501)*10001+ROW($BM$2:$BN$501)*100,999999),ROW(BO197)),4),"!R00!C00"),))</f>
        <v/>
      </c>
      <c r="BP198" s="18" t="str">
        <f t="array" aca="1" ref="BP198" ca="1">T(INDEX($BO:$BO,MIN(IF(COUNTIF(BP$1:BP197,$BO$2:$BO$201),4^8,ROW($BO$2:$BO$201)))))</f>
        <v/>
      </c>
    </row>
    <row r="199" spans="1:68">
      <c r="A199" s="344" t="str">
        <f>IF(AND(地價差額試算!A213="",$E199&lt;&gt;""),A198,IF(AND(地價差額試算!A213&lt;&gt;"",$E199&lt;&gt;""),地價差額試算!A213,""))</f>
        <v/>
      </c>
      <c r="B199" s="344" t="str">
        <f>IF(AND(地價差額試算!B213="",$E199&lt;&gt;""),B198,IF(AND(地價差額試算!B213&lt;&gt;"",$E199&lt;&gt;""),地價差額試算!B213,""))</f>
        <v/>
      </c>
      <c r="C199" s="344" t="str">
        <f>IF(AND(地價差額試算!C213="",$E199&lt;&gt;""),C198,IF(AND(地價差額試算!C213&lt;&gt;"",$E199&lt;&gt;""),地價差額試算!C213,""))</f>
        <v/>
      </c>
      <c r="D199" s="344" t="str">
        <f>IF(地價差額試算!D213&lt;&gt;"",地價差額試算!D213,"")</f>
        <v/>
      </c>
      <c r="E199" s="344" t="str">
        <f>IF(地價差額試算!E213&lt;&gt;"",地價差額試算!E213,"")</f>
        <v/>
      </c>
      <c r="F199" s="344" t="str">
        <f>IF(地價差額試算!F213&lt;&gt;"",地價差額試算!F213,"")</f>
        <v/>
      </c>
      <c r="G199" s="344" t="str">
        <f>IF(地價差額試算!G213&lt;&gt;"",地價差額試算!G213,"")</f>
        <v/>
      </c>
      <c r="H199" s="344" t="str">
        <f t="shared" si="418"/>
        <v/>
      </c>
      <c r="I199" s="344" t="str">
        <f t="shared" si="412"/>
        <v/>
      </c>
      <c r="J199" s="344" t="str">
        <f t="shared" si="413"/>
        <v/>
      </c>
      <c r="K199" s="17"/>
      <c r="L199" s="344" t="str">
        <f t="array" ref="L199">IFERROR(INDEX($A$1:$A$200,SMALL(IF($A$2:$A$201&lt;&gt;"",ROW($A$2:$A$201),9999),ROW(L198)),COLUMN(A:A)),"")</f>
        <v/>
      </c>
      <c r="M199" s="344" t="str">
        <f t="array" ref="M199">IFERROR(INDEX($E$1:$E$200,SMALL(IF($E$2:$E$201&lt;&gt;"",ROW($E$2:$E$201),9999),ROW(M198)),COLUMN(A:A)),"")</f>
        <v/>
      </c>
      <c r="N199" s="344" t="str">
        <f t="array" ref="N199">IFERROR(INDEX($F$1:$F$200,SMALL(IF($F$2:$F$201&lt;&gt;"",ROW($F$2:$F$201),9999),ROW(N198)),COLUMN(A:A)),"")</f>
        <v/>
      </c>
      <c r="O199" s="344" t="str">
        <f t="array" ref="O199">IFERROR(INDEX($G$1:$G$200,SMALL(IF($G$2:$G$201&lt;&gt;"",ROW($G$2:$G$201),9999),ROW(O198)),COLUMN(A:A)),"")</f>
        <v/>
      </c>
      <c r="P199" s="17"/>
      <c r="Q199" s="344" t="str">
        <f t="array" ref="Q199:R199">IFERROR((INDEX(L$1:O$201,SMALL(IF(MATCH($L$2:$L$201&amp;$O$2:$O$201,$L$2:$L$201&amp;$O$2:$O$201, )=ROW($L$1:$O$200),ROW($L$2:$O$201),4^8),ROW(A198)),{1,4})&amp;""),"")</f>
        <v/>
      </c>
      <c r="R199" s="344" t="str">
        <v/>
      </c>
      <c r="S199" s="17"/>
      <c r="T199" s="17" t="str">
        <f t="array" ref="T199">T(INDEX(Q:Q,MIN(IF(COUNTIF(T$1:T198,$Q$2:$Q$201),4^8,ROW($Q$2:$Q$201)))))</f>
        <v/>
      </c>
      <c r="U199" s="17" t="str">
        <f t="shared" ref="U199:AD199" ca="1" si="428">IFERROR(OFFSET($R$1,SUMPRODUCT(SMALL(($Q$2:$Q$201=U$1)*ROW($Q$2:$Q$201),ROW(194:194)+COUNTA($Q$2:$Q$201)-SUM(1*($Q$2:$Q$201=U$1))))-1,),"")</f>
        <v/>
      </c>
      <c r="V199" s="17" t="str">
        <f t="shared" ca="1" si="428"/>
        <v/>
      </c>
      <c r="W199" s="17" t="str">
        <f t="shared" ca="1" si="428"/>
        <v/>
      </c>
      <c r="X199" s="17" t="str">
        <f t="shared" ca="1" si="428"/>
        <v/>
      </c>
      <c r="Y199" s="17" t="str">
        <f t="shared" ca="1" si="428"/>
        <v/>
      </c>
      <c r="Z199" s="17" t="str">
        <f t="shared" ca="1" si="428"/>
        <v/>
      </c>
      <c r="AA199" s="17" t="str">
        <f t="shared" ca="1" si="428"/>
        <v/>
      </c>
      <c r="AB199" s="17" t="str">
        <f t="shared" ca="1" si="428"/>
        <v/>
      </c>
      <c r="AC199" s="17" t="str">
        <f t="shared" ca="1" si="428"/>
        <v/>
      </c>
      <c r="AD199" s="17" t="str">
        <f t="shared" ca="1" si="428"/>
        <v/>
      </c>
      <c r="AE199" s="17"/>
      <c r="AF199" s="344" t="str">
        <f>IF(AND(地價差額試算!K213="",$AJ199&lt;&gt;""),AF198,IF(AND(地價差額試算!K213&lt;&gt;"",$AJ199&lt;&gt;""),地價差額試算!K213,""))</f>
        <v/>
      </c>
      <c r="AG199" s="344" t="str">
        <f>IF(AND(地價差額試算!L213="",$AJ199&lt;&gt;""),AG198,IF(AND(地價差額試算!L213&lt;&gt;"",$AJ199&lt;&gt;""),地價差額試算!L213,""))</f>
        <v/>
      </c>
      <c r="AH199" s="344" t="str">
        <f>IF(AND(地價差額試算!M213="",$AJ199&lt;&gt;""),AH198,IF(AND(地價差額試算!M213&lt;&gt;"",$AJ199&lt;&gt;""),地價差額試算!M213,""))</f>
        <v/>
      </c>
      <c r="AI199" s="344" t="str">
        <f>IF(地價差額試算!N213&lt;&gt;"",地價差額試算!N213,"")</f>
        <v/>
      </c>
      <c r="AJ199" s="344" t="str">
        <f>IF(地價差額試算!O213&lt;&gt;"",地價差額試算!O213,"")</f>
        <v/>
      </c>
      <c r="AK199" s="344" t="str">
        <f>IF(地價差額試算!P213&lt;&gt;"",地價差額試算!P213,"")</f>
        <v/>
      </c>
      <c r="AL199" s="344" t="str">
        <f>IF(地價差額試算!Q213&lt;&gt;"",地價差額試算!Q213,"")</f>
        <v/>
      </c>
      <c r="AM199" s="344" t="str">
        <f t="shared" si="420"/>
        <v/>
      </c>
      <c r="AN199" s="344" t="str">
        <f t="shared" si="415"/>
        <v/>
      </c>
      <c r="AO199" s="344" t="str">
        <f t="shared" si="416"/>
        <v/>
      </c>
      <c r="AP199" s="17"/>
      <c r="AQ199" s="344" t="str">
        <f t="array" ref="AQ199">IFERROR(INDEX($AF$1:$AF$200,SMALL(IF($AF$2:$AF$201&lt;&gt;"",ROW($AF$2:$AF$201),9999),ROW(AQ198)),COLUMN(A:A)),"")</f>
        <v/>
      </c>
      <c r="AR199" s="344" t="str">
        <f t="array" ref="AR199">IFERROR(INDEX($AJ$1:$AJ$200,SMALL(IF($AJ$2:$AJ$201&lt;&gt;"",ROW($AJ$2:$AJ$201),9999),ROW(AQ198)),COLUMN(A:A)),"")</f>
        <v/>
      </c>
      <c r="AS199" s="344" t="str">
        <f t="array" ref="AS199">IFERROR(INDEX($AK$1:$AK$200,SMALL(IF($AK$2:$AK$201&lt;&gt;"",ROW($AK$2:$AK$201),9999),ROW(AS198)),COLUMN(A:A)),"")</f>
        <v/>
      </c>
      <c r="AT199" s="344" t="str">
        <f t="array" ref="AT199">IFERROR(INDEX($AL$1:$AL$200,SMALL(IF($AL$2:$AL$201&lt;&gt;"",ROW($AL$2:$AL$201),9999),ROW(AT198)),COLUMN(A:A)),"")</f>
        <v/>
      </c>
      <c r="AU199" s="17"/>
      <c r="AV199" s="344" t="str">
        <f t="array" ref="AV199:AW199">IFERROR((INDEX(AQ$1:AT$201,SMALL(IF(MATCH($AQ$2:$AQ$201&amp;$AT$2:$AT$201,$AQ$2:$AQ$201&amp;$AT$2:$AT$201, )=ROW($AQ$1:$AT$200),ROW($AQ$2:$AT$201),4^8),ROW(AV198)),{1,4})&amp;""),"")</f>
        <v/>
      </c>
      <c r="AW199" s="344" t="str">
        <v/>
      </c>
      <c r="AX199" s="17"/>
      <c r="AY199" s="17" t="str">
        <f t="array" ref="AY199">T(INDEX(AV:AV,MIN(IF(COUNTIF(AY$1:AY198,$AV$2:$AV$201),4^8,ROW($AV$2:$AV$201)))))</f>
        <v/>
      </c>
      <c r="AZ199" s="17" t="str">
        <f t="shared" ref="AZ199:BI199" ca="1" si="429">IFERROR(OFFSET($AW$1,SUMPRODUCT(SMALL(($AV$2:$AV$201=AZ$1)*ROW($AV$2:$AV$201),ROW(194:194)+COUNTA($AV$2:$AV$201)-SUM(1*($AV$2:$AV$201=AZ$1))))-1,),"")</f>
        <v/>
      </c>
      <c r="BA199" s="17" t="str">
        <f t="shared" ca="1" si="429"/>
        <v/>
      </c>
      <c r="BB199" s="17" t="str">
        <f t="shared" ca="1" si="429"/>
        <v/>
      </c>
      <c r="BC199" s="17" t="str">
        <f t="shared" ca="1" si="429"/>
        <v/>
      </c>
      <c r="BD199" s="17" t="str">
        <f t="shared" ca="1" si="429"/>
        <v/>
      </c>
      <c r="BE199" s="17" t="str">
        <f t="shared" ca="1" si="429"/>
        <v/>
      </c>
      <c r="BF199" s="17" t="str">
        <f t="shared" ca="1" si="429"/>
        <v/>
      </c>
      <c r="BG199" s="17" t="str">
        <f t="shared" ca="1" si="429"/>
        <v/>
      </c>
      <c r="BH199" s="17" t="str">
        <f t="shared" ca="1" si="429"/>
        <v/>
      </c>
      <c r="BI199" s="17" t="str">
        <f t="shared" ca="1" si="429"/>
        <v/>
      </c>
      <c r="BJ199" s="17"/>
      <c r="BK199" s="18" t="str">
        <f t="array" ref="BK199">IFERROR(INDEX($E$1:$E$200,SMALL(IF($E$2:$E$201&lt;&gt;"",ROW($E$2:$E$201),9999),ROW($A198)),COLUMN(A:A)),"")</f>
        <v/>
      </c>
      <c r="BL199" s="18" t="str">
        <f t="array" ref="BL199">IFERROR(INDEX($AJ$1:$AJ$200,SMALL(IF($AJ$2:$AJ$201&lt;&gt;"",ROW($AJ$2:$AJ$201),9999),ROW(A198)),COLUMN(A:A)),"")</f>
        <v/>
      </c>
      <c r="BM199" s="18" t="str">
        <f t="array" ref="BM199">T(INDEX($BK:$BK,MIN(IF(COUNTIF(BM$1:BM198,$BK$2:$BK$201),4^8,ROW($BK$2:$BK$201)))))</f>
        <v/>
      </c>
      <c r="BN199" s="18" t="str">
        <f t="array" ref="BN199">T(INDEX($BL:$BL,MIN(IF(COUNTIF(BN$1:BN198,$BL$2:$BL$201),4^8,ROW($BL$2:$BL$201)))))</f>
        <v/>
      </c>
      <c r="BO199" s="18" t="str">
        <f t="array" aca="1" ref="BO199" ca="1">IF(ROW(BO198)&gt;(COUNTA($BM$2:$BN$201)-COUNTIF($BM$2:$BN$201,"")),"",INDIRECT(TEXT(RIGHT(SMALL(IF($BM$2:$BN$501&lt;&gt;"",COLUMN($BM$2:$BN$501)*10001+ROW($BM$2:$BN$501)*100,999999),ROW(BO198)),4),"!R00!C00"),))</f>
        <v/>
      </c>
      <c r="BP199" s="18" t="str">
        <f t="array" aca="1" ref="BP199" ca="1">T(INDEX($BO:$BO,MIN(IF(COUNTIF(BP$1:BP198,$BO$2:$BO$201),4^8,ROW($BO$2:$BO$201)))))</f>
        <v/>
      </c>
    </row>
    <row r="200" spans="1:68">
      <c r="A200" s="344" t="str">
        <f>IF(AND(地價差額試算!A214="",$E200&lt;&gt;""),A199,IF(AND(地價差額試算!A214&lt;&gt;"",$E200&lt;&gt;""),地價差額試算!A214,""))</f>
        <v/>
      </c>
      <c r="B200" s="344" t="str">
        <f>IF(AND(地價差額試算!B214="",$E200&lt;&gt;""),B199,IF(AND(地價差額試算!B214&lt;&gt;"",$E200&lt;&gt;""),地價差額試算!B214,""))</f>
        <v/>
      </c>
      <c r="C200" s="344" t="str">
        <f>IF(AND(地價差額試算!C214="",$E200&lt;&gt;""),C199,IF(AND(地價差額試算!C214&lt;&gt;"",$E200&lt;&gt;""),地價差額試算!C214,""))</f>
        <v/>
      </c>
      <c r="D200" s="344" t="str">
        <f>IF(地價差額試算!D214&lt;&gt;"",地價差額試算!D214,"")</f>
        <v/>
      </c>
      <c r="E200" s="344" t="str">
        <f>IF(地價差額試算!E214&lt;&gt;"",地價差額試算!E214,"")</f>
        <v/>
      </c>
      <c r="F200" s="344" t="str">
        <f>IF(地價差額試算!F214&lt;&gt;"",地價差額試算!F214,"")</f>
        <v/>
      </c>
      <c r="G200" s="344" t="str">
        <f>IF(地價差額試算!G214&lt;&gt;"",地價差額試算!G214,"")</f>
        <v/>
      </c>
      <c r="H200" s="344" t="str">
        <f t="shared" si="418"/>
        <v/>
      </c>
      <c r="I200" s="344" t="str">
        <f t="shared" si="412"/>
        <v/>
      </c>
      <c r="J200" s="344" t="str">
        <f t="shared" si="413"/>
        <v/>
      </c>
      <c r="K200" s="17"/>
      <c r="L200" s="344" t="str">
        <f t="array" ref="L200">IFERROR(INDEX($A$1:$A$200,SMALL(IF($A$2:$A$201&lt;&gt;"",ROW($A$2:$A$201),9999),ROW(L199)),COLUMN(A:A)),"")</f>
        <v/>
      </c>
      <c r="M200" s="344" t="str">
        <f t="array" ref="M200">IFERROR(INDEX($E$1:$E$200,SMALL(IF($E$2:$E$201&lt;&gt;"",ROW($E$2:$E$201),9999),ROW(M199)),COLUMN(A:A)),"")</f>
        <v/>
      </c>
      <c r="N200" s="344" t="str">
        <f t="array" ref="N200">IFERROR(INDEX($F$1:$F$200,SMALL(IF($F$2:$F$201&lt;&gt;"",ROW($F$2:$F$201),9999),ROW(N199)),COLUMN(A:A)),"")</f>
        <v/>
      </c>
      <c r="O200" s="344" t="str">
        <f t="array" ref="O200">IFERROR(INDEX($G$1:$G$200,SMALL(IF($G$2:$G$201&lt;&gt;"",ROW($G$2:$G$201),9999),ROW(O199)),COLUMN(A:A)),"")</f>
        <v/>
      </c>
      <c r="P200" s="17"/>
      <c r="Q200" s="344" t="str">
        <f t="array" ref="Q200:R200">IFERROR((INDEX(L$1:O$201,SMALL(IF(MATCH($L$2:$L$201&amp;$O$2:$O$201,$L$2:$L$201&amp;$O$2:$O$201, )=ROW($L$1:$O$200),ROW($L$2:$O$201),4^8),ROW(A199)),{1,4})&amp;""),"")</f>
        <v/>
      </c>
      <c r="R200" s="344" t="str">
        <v/>
      </c>
      <c r="S200" s="17"/>
      <c r="T200" s="17" t="str">
        <f t="array" ref="T200">T(INDEX(Q:Q,MIN(IF(COUNTIF(T$1:T199,$Q$2:$Q$201),4^8,ROW($Q$2:$Q$201)))))</f>
        <v/>
      </c>
      <c r="U200" s="17" t="str">
        <f t="shared" ref="U200:AD200" ca="1" si="430">IFERROR(OFFSET($R$1,SUMPRODUCT(SMALL(($Q$2:$Q$201=U$1)*ROW($Q$2:$Q$201),ROW(195:195)+COUNTA($Q$2:$Q$201)-SUM(1*($Q$2:$Q$201=U$1))))-1,),"")</f>
        <v/>
      </c>
      <c r="V200" s="17" t="str">
        <f t="shared" ca="1" si="430"/>
        <v/>
      </c>
      <c r="W200" s="17" t="str">
        <f t="shared" ca="1" si="430"/>
        <v/>
      </c>
      <c r="X200" s="17" t="str">
        <f t="shared" ca="1" si="430"/>
        <v/>
      </c>
      <c r="Y200" s="17" t="str">
        <f t="shared" ca="1" si="430"/>
        <v/>
      </c>
      <c r="Z200" s="17" t="str">
        <f t="shared" ca="1" si="430"/>
        <v/>
      </c>
      <c r="AA200" s="17" t="str">
        <f t="shared" ca="1" si="430"/>
        <v/>
      </c>
      <c r="AB200" s="17" t="str">
        <f t="shared" ca="1" si="430"/>
        <v/>
      </c>
      <c r="AC200" s="17" t="str">
        <f t="shared" ca="1" si="430"/>
        <v/>
      </c>
      <c r="AD200" s="17" t="str">
        <f t="shared" ca="1" si="430"/>
        <v/>
      </c>
      <c r="AE200" s="17"/>
      <c r="AF200" s="344" t="str">
        <f>IF(AND(地價差額試算!K214="",$AJ200&lt;&gt;""),AF199,IF(AND(地價差額試算!K214&lt;&gt;"",$AJ200&lt;&gt;""),地價差額試算!K214,""))</f>
        <v/>
      </c>
      <c r="AG200" s="344" t="str">
        <f>IF(AND(地價差額試算!L214="",$AJ200&lt;&gt;""),AG199,IF(AND(地價差額試算!L214&lt;&gt;"",$AJ200&lt;&gt;""),地價差額試算!L214,""))</f>
        <v/>
      </c>
      <c r="AH200" s="344" t="str">
        <f>IF(AND(地價差額試算!M214="",$AJ200&lt;&gt;""),AH199,IF(AND(地價差額試算!M214&lt;&gt;"",$AJ200&lt;&gt;""),地價差額試算!M214,""))</f>
        <v/>
      </c>
      <c r="AI200" s="344" t="str">
        <f>IF(地價差額試算!N214&lt;&gt;"",地價差額試算!N214,"")</f>
        <v/>
      </c>
      <c r="AJ200" s="344" t="str">
        <f>IF(地價差額試算!O214&lt;&gt;"",地價差額試算!O214,"")</f>
        <v/>
      </c>
      <c r="AK200" s="344" t="str">
        <f>IF(地價差額試算!P214&lt;&gt;"",地價差額試算!P214,"")</f>
        <v/>
      </c>
      <c r="AL200" s="344" t="str">
        <f>IF(地價差額試算!Q214&lt;&gt;"",地價差額試算!Q214,"")</f>
        <v/>
      </c>
      <c r="AM200" s="344" t="str">
        <f t="shared" si="420"/>
        <v/>
      </c>
      <c r="AN200" s="344" t="str">
        <f t="shared" si="415"/>
        <v/>
      </c>
      <c r="AO200" s="344" t="str">
        <f t="shared" si="416"/>
        <v/>
      </c>
      <c r="AP200" s="17"/>
      <c r="AQ200" s="344" t="str">
        <f t="array" ref="AQ200">IFERROR(INDEX($AF$1:$AF$200,SMALL(IF($AF$2:$AF$201&lt;&gt;"",ROW($AF$2:$AF$201),9999),ROW(AQ199)),COLUMN(A:A)),"")</f>
        <v/>
      </c>
      <c r="AR200" s="344" t="str">
        <f t="array" ref="AR200">IFERROR(INDEX($AJ$1:$AJ$200,SMALL(IF($AJ$2:$AJ$201&lt;&gt;"",ROW($AJ$2:$AJ$201),9999),ROW(AQ199)),COLUMN(A:A)),"")</f>
        <v/>
      </c>
      <c r="AS200" s="344" t="str">
        <f t="array" ref="AS200">IFERROR(INDEX($AK$1:$AK$200,SMALL(IF($AK$2:$AK$201&lt;&gt;"",ROW($AK$2:$AK$201),9999),ROW(AS199)),COLUMN(A:A)),"")</f>
        <v/>
      </c>
      <c r="AT200" s="344" t="str">
        <f t="array" ref="AT200">IFERROR(INDEX($AL$1:$AL$200,SMALL(IF($AL$2:$AL$201&lt;&gt;"",ROW($AL$2:$AL$201),9999),ROW(AT199)),COLUMN(A:A)),"")</f>
        <v/>
      </c>
      <c r="AU200" s="17"/>
      <c r="AV200" s="344" t="str">
        <f t="array" ref="AV200:AW200">IFERROR((INDEX(AQ$1:AT$201,SMALL(IF(MATCH($AQ$2:$AQ$201&amp;$AT$2:$AT$201,$AQ$2:$AQ$201&amp;$AT$2:$AT$201, )=ROW($AQ$1:$AT$200),ROW($AQ$2:$AT$201),4^8),ROW(AV199)),{1,4})&amp;""),"")</f>
        <v/>
      </c>
      <c r="AW200" s="344" t="str">
        <v/>
      </c>
      <c r="AX200" s="17"/>
      <c r="AY200" s="17" t="str">
        <f t="array" ref="AY200">T(INDEX(AV:AV,MIN(IF(COUNTIF(AY$1:AY199,$AV$2:$AV$201),4^8,ROW($AV$2:$AV$201)))))</f>
        <v/>
      </c>
      <c r="AZ200" s="17" t="str">
        <f t="shared" ref="AZ200:BI200" ca="1" si="431">IFERROR(OFFSET($AW$1,SUMPRODUCT(SMALL(($AV$2:$AV$201=AZ$1)*ROW($AV$2:$AV$201),ROW(195:195)+COUNTA($AV$2:$AV$201)-SUM(1*($AV$2:$AV$201=AZ$1))))-1,),"")</f>
        <v/>
      </c>
      <c r="BA200" s="17" t="str">
        <f t="shared" ca="1" si="431"/>
        <v/>
      </c>
      <c r="BB200" s="17" t="str">
        <f t="shared" ca="1" si="431"/>
        <v/>
      </c>
      <c r="BC200" s="17" t="str">
        <f t="shared" ca="1" si="431"/>
        <v/>
      </c>
      <c r="BD200" s="17" t="str">
        <f t="shared" ca="1" si="431"/>
        <v/>
      </c>
      <c r="BE200" s="17" t="str">
        <f t="shared" ca="1" si="431"/>
        <v/>
      </c>
      <c r="BF200" s="17" t="str">
        <f t="shared" ca="1" si="431"/>
        <v/>
      </c>
      <c r="BG200" s="17" t="str">
        <f t="shared" ca="1" si="431"/>
        <v/>
      </c>
      <c r="BH200" s="17" t="str">
        <f t="shared" ca="1" si="431"/>
        <v/>
      </c>
      <c r="BI200" s="17" t="str">
        <f t="shared" ca="1" si="431"/>
        <v/>
      </c>
      <c r="BJ200" s="17"/>
      <c r="BK200" s="18" t="str">
        <f t="array" ref="BK200">IFERROR(INDEX($E$1:$E$200,SMALL(IF($E$2:$E$201&lt;&gt;"",ROW($E$2:$E$201),9999),ROW($A199)),COLUMN(A:A)),"")</f>
        <v/>
      </c>
      <c r="BL200" s="18" t="str">
        <f t="array" ref="BL200">IFERROR(INDEX($AJ$1:$AJ$200,SMALL(IF($AJ$2:$AJ$201&lt;&gt;"",ROW($AJ$2:$AJ$201),9999),ROW(A199)),COLUMN(A:A)),"")</f>
        <v/>
      </c>
      <c r="BM200" s="18" t="str">
        <f t="array" ref="BM200">T(INDEX($BK:$BK,MIN(IF(COUNTIF(BM$1:BM199,$BK$2:$BK$201),4^8,ROW($BK$2:$BK$201)))))</f>
        <v/>
      </c>
      <c r="BN200" s="18" t="str">
        <f t="array" ref="BN200">T(INDEX($BL:$BL,MIN(IF(COUNTIF(BN$1:BN199,$BL$2:$BL$201),4^8,ROW($BL$2:$BL$201)))))</f>
        <v/>
      </c>
      <c r="BO200" s="18" t="str">
        <f t="array" aca="1" ref="BO200" ca="1">IF(ROW(BO199)&gt;(COUNTA($BM$2:$BN$201)-COUNTIF($BM$2:$BN$201,"")),"",INDIRECT(TEXT(RIGHT(SMALL(IF($BM$2:$BN$501&lt;&gt;"",COLUMN($BM$2:$BN$501)*10001+ROW($BM$2:$BN$501)*100,999999),ROW(BO199)),4),"!R00!C00"),))</f>
        <v/>
      </c>
      <c r="BP200" s="18" t="str">
        <f t="array" aca="1" ref="BP200" ca="1">T(INDEX($BO:$BO,MIN(IF(COUNTIF(BP$1:BP199,$BO$2:$BO$201),4^8,ROW($BO$2:$BO$201)))))</f>
        <v/>
      </c>
    </row>
    <row r="201" spans="1:68">
      <c r="A201" s="344" t="str">
        <f>IF(AND(地價差額試算!A215="",$E201&lt;&gt;""),A200,IF(AND(地價差額試算!A215&lt;&gt;"",$E201&lt;&gt;""),地價差額試算!A215,""))</f>
        <v/>
      </c>
      <c r="B201" s="344" t="str">
        <f>IF(AND(地價差額試算!B215="",$E201&lt;&gt;""),B200,IF(AND(地價差額試算!B215&lt;&gt;"",$E201&lt;&gt;""),地價差額試算!B215,""))</f>
        <v/>
      </c>
      <c r="C201" s="344" t="str">
        <f>IF(AND(地價差額試算!C215="",$E201&lt;&gt;""),C200,IF(AND(地價差額試算!C215&lt;&gt;"",$E201&lt;&gt;""),地價差額試算!C215,""))</f>
        <v/>
      </c>
      <c r="D201" s="344" t="str">
        <f>IF(地價差額試算!D215&lt;&gt;"",地價差額試算!D215,"")</f>
        <v/>
      </c>
      <c r="E201" s="344" t="str">
        <f>IF(地價差額試算!E215&lt;&gt;"",地價差額試算!E215,"")</f>
        <v/>
      </c>
      <c r="F201" s="344" t="str">
        <f>IF(地價差額試算!F215&lt;&gt;"",地價差額試算!F215,"")</f>
        <v/>
      </c>
      <c r="G201" s="344" t="str">
        <f>IF(地價差額試算!G215&lt;&gt;"",地價差額試算!G215,"")</f>
        <v/>
      </c>
      <c r="H201" s="344" t="str">
        <f t="shared" si="418"/>
        <v/>
      </c>
      <c r="I201" s="344" t="str">
        <f t="shared" si="412"/>
        <v/>
      </c>
      <c r="J201" s="344" t="str">
        <f t="shared" si="413"/>
        <v/>
      </c>
      <c r="K201" s="17"/>
      <c r="L201" s="344" t="str">
        <f t="array" ref="L201">IFERROR(INDEX($A$1:$A$200,SMALL(IF($A$2:$A$201&lt;&gt;"",ROW($A$2:$A$201),9999),ROW(L200)),COLUMN(A:A)),"")</f>
        <v/>
      </c>
      <c r="M201" s="344" t="str">
        <f t="array" ref="M201">IFERROR(INDEX($E$1:$E$200,SMALL(IF($E$2:$E$201&lt;&gt;"",ROW($E$2:$E$201),9999),ROW(M200)),COLUMN(A:A)),"")</f>
        <v/>
      </c>
      <c r="N201" s="344" t="str">
        <f t="array" ref="N201">IFERROR(INDEX($F$1:$F$200,SMALL(IF($F$2:$F$201&lt;&gt;"",ROW($F$2:$F$201),9999),ROW(N200)),COLUMN(A:A)),"")</f>
        <v/>
      </c>
      <c r="O201" s="344" t="str">
        <f t="array" ref="O201">IFERROR(INDEX($G$1:$G$200,SMALL(IF($G$2:$G$201&lt;&gt;"",ROW($G$2:$G$201),9999),ROW(O200)),COLUMN(A:A)),"")</f>
        <v/>
      </c>
      <c r="P201" s="17"/>
      <c r="Q201" s="344" t="str">
        <f t="array" ref="Q201:R201">IFERROR((INDEX(L$1:O$201,SMALL(IF(MATCH($L$2:$L$201&amp;$O$2:$O$201,$L$2:$L$201&amp;$O$2:$O$201, )=ROW($L$1:$O$200),ROW($L$2:$O$201),4^8),ROW(A200)),{1,4})&amp;""),"")</f>
        <v/>
      </c>
      <c r="R201" s="344" t="str">
        <v/>
      </c>
      <c r="S201" s="17"/>
      <c r="T201" s="17" t="str">
        <f t="array" ref="T201">T(INDEX(Q:Q,MIN(IF(COUNTIF(T$1:T200,$Q$2:$Q$201),4^8,ROW($Q$2:$Q$201)))))</f>
        <v/>
      </c>
      <c r="U201" s="17" t="str">
        <f t="shared" ref="U201:AD201" ca="1" si="432">IFERROR(OFFSET($R$1,SUMPRODUCT(SMALL(($Q$2:$Q$201=U$1)*ROW($Q$2:$Q$201),ROW(196:196)+COUNTA($Q$2:$Q$201)-SUM(1*($Q$2:$Q$201=U$1))))-1,),"")</f>
        <v/>
      </c>
      <c r="V201" s="17" t="str">
        <f t="shared" ca="1" si="432"/>
        <v/>
      </c>
      <c r="W201" s="17" t="str">
        <f t="shared" ca="1" si="432"/>
        <v/>
      </c>
      <c r="X201" s="17" t="str">
        <f t="shared" ca="1" si="432"/>
        <v/>
      </c>
      <c r="Y201" s="17" t="str">
        <f t="shared" ca="1" si="432"/>
        <v/>
      </c>
      <c r="Z201" s="17" t="str">
        <f t="shared" ca="1" si="432"/>
        <v/>
      </c>
      <c r="AA201" s="17" t="str">
        <f t="shared" ca="1" si="432"/>
        <v/>
      </c>
      <c r="AB201" s="17" t="str">
        <f t="shared" ca="1" si="432"/>
        <v/>
      </c>
      <c r="AC201" s="17" t="str">
        <f t="shared" ca="1" si="432"/>
        <v/>
      </c>
      <c r="AD201" s="17" t="str">
        <f t="shared" ca="1" si="432"/>
        <v/>
      </c>
      <c r="AE201" s="17"/>
      <c r="AF201" s="344" t="str">
        <f>IF(AND(地價差額試算!K215="",$AJ201&lt;&gt;""),AF200,IF(AND(地價差額試算!K215&lt;&gt;"",$AJ201&lt;&gt;""),地價差額試算!K215,""))</f>
        <v/>
      </c>
      <c r="AG201" s="344" t="str">
        <f>IF(AND(地價差額試算!L215="",$AJ201&lt;&gt;""),AG200,IF(AND(地價差額試算!L215&lt;&gt;"",$AJ201&lt;&gt;""),地價差額試算!L215,""))</f>
        <v/>
      </c>
      <c r="AH201" s="344" t="str">
        <f>IF(AND(地價差額試算!M215="",$AJ201&lt;&gt;""),AH200,IF(AND(地價差額試算!M215&lt;&gt;"",$AJ201&lt;&gt;""),地價差額試算!M215,""))</f>
        <v/>
      </c>
      <c r="AI201" s="344" t="str">
        <f>IF(地價差額試算!N215&lt;&gt;"",地價差額試算!N215,"")</f>
        <v/>
      </c>
      <c r="AJ201" s="344" t="str">
        <f>IF(地價差額試算!O215&lt;&gt;"",地價差額試算!O215,"")</f>
        <v/>
      </c>
      <c r="AK201" s="344" t="str">
        <f>IF(地價差額試算!P215&lt;&gt;"",地價差額試算!P215,"")</f>
        <v/>
      </c>
      <c r="AL201" s="344" t="str">
        <f>IF(地價差額試算!Q215&lt;&gt;"",地價差額試算!Q215,"")</f>
        <v/>
      </c>
      <c r="AM201" s="344" t="str">
        <f t="shared" si="420"/>
        <v/>
      </c>
      <c r="AN201" s="344" t="str">
        <f t="shared" si="415"/>
        <v/>
      </c>
      <c r="AO201" s="344" t="str">
        <f t="shared" si="416"/>
        <v/>
      </c>
      <c r="AP201" s="17"/>
      <c r="AQ201" s="344" t="str">
        <f t="array" ref="AQ201">IFERROR(INDEX($AF$1:$AF$200,SMALL(IF($AF$2:$AF$201&lt;&gt;"",ROW($AF$2:$AF$201),9999),ROW(AQ200)),COLUMN(A:A)),"")</f>
        <v/>
      </c>
      <c r="AR201" s="344" t="str">
        <f t="array" ref="AR201">IFERROR(INDEX($AJ$1:$AJ$200,SMALL(IF($AJ$2:$AJ$201&lt;&gt;"",ROW($AJ$2:$AJ$201),9999),ROW(AQ200)),COLUMN(A:A)),"")</f>
        <v/>
      </c>
      <c r="AS201" s="344" t="str">
        <f t="array" ref="AS201">IFERROR(INDEX($AK$1:$AK$200,SMALL(IF($AK$2:$AK$201&lt;&gt;"",ROW($AK$2:$AK$201),9999),ROW(AS200)),COLUMN(A:A)),"")</f>
        <v/>
      </c>
      <c r="AT201" s="344" t="str">
        <f t="array" ref="AT201">IFERROR(INDEX($AL$1:$AL$200,SMALL(IF($AL$2:$AL$201&lt;&gt;"",ROW($AL$2:$AL$201),9999),ROW(AT200)),COLUMN(A:A)),"")</f>
        <v/>
      </c>
      <c r="AU201" s="17"/>
      <c r="AV201" s="344" t="str">
        <f t="array" ref="AV201:AW201">IFERROR((INDEX(AQ$1:AT$201,SMALL(IF(MATCH($AQ$2:$AQ$201&amp;$AT$2:$AT$201,$AQ$2:$AQ$201&amp;$AT$2:$AT$201, )=ROW($AQ$1:$AT$200),ROW($AQ$2:$AT$201),4^8),ROW(AV200)),{1,4})&amp;""),"")</f>
        <v/>
      </c>
      <c r="AW201" s="344" t="str">
        <v/>
      </c>
      <c r="AX201" s="17"/>
      <c r="AY201" s="17" t="str">
        <f t="array" ref="AY201">T(INDEX(AV:AV,MIN(IF(COUNTIF(AY$1:AY200,$AV$2:$AV$201),4^8,ROW($AV$2:$AV$201)))))</f>
        <v/>
      </c>
      <c r="AZ201" s="17" t="str">
        <f t="shared" ref="AZ201:BI201" ca="1" si="433">IFERROR(OFFSET($AW$1,SUMPRODUCT(SMALL(($AV$2:$AV$201=AZ$1)*ROW($AV$2:$AV$201),ROW(196:196)+COUNTA($AV$2:$AV$201)-SUM(1*($AV$2:$AV$201=AZ$1))))-1,),"")</f>
        <v/>
      </c>
      <c r="BA201" s="17" t="str">
        <f t="shared" ca="1" si="433"/>
        <v/>
      </c>
      <c r="BB201" s="17" t="str">
        <f t="shared" ca="1" si="433"/>
        <v/>
      </c>
      <c r="BC201" s="17" t="str">
        <f t="shared" ca="1" si="433"/>
        <v/>
      </c>
      <c r="BD201" s="17" t="str">
        <f t="shared" ca="1" si="433"/>
        <v/>
      </c>
      <c r="BE201" s="17" t="str">
        <f t="shared" ca="1" si="433"/>
        <v/>
      </c>
      <c r="BF201" s="17" t="str">
        <f t="shared" ca="1" si="433"/>
        <v/>
      </c>
      <c r="BG201" s="17" t="str">
        <f t="shared" ca="1" si="433"/>
        <v/>
      </c>
      <c r="BH201" s="17" t="str">
        <f t="shared" ca="1" si="433"/>
        <v/>
      </c>
      <c r="BI201" s="17" t="str">
        <f t="shared" ca="1" si="433"/>
        <v/>
      </c>
      <c r="BJ201" s="17"/>
      <c r="BK201" s="18" t="str">
        <f t="array" ref="BK201">IFERROR(INDEX($E$1:$E$200,SMALL(IF($E$2:$E$201&lt;&gt;"",ROW($E$2:$E$201),9999),ROW($A200)),COLUMN(A:A)),"")</f>
        <v/>
      </c>
      <c r="BL201" s="18" t="str">
        <f t="array" ref="BL201">IFERROR(INDEX($AJ$1:$AJ$200,SMALL(IF($AJ$2:$AJ$201&lt;&gt;"",ROW($AJ$2:$AJ$201),9999),ROW(A200)),COLUMN(A:A)),"")</f>
        <v/>
      </c>
      <c r="BM201" s="18" t="str">
        <f t="array" ref="BM201">T(INDEX($BK:$BK,MIN(IF(COUNTIF(BM$1:BM200,$BK$2:$BK$201),4^8,ROW($BK$2:$BK$201)))))</f>
        <v/>
      </c>
      <c r="BN201" s="18" t="str">
        <f t="array" ref="BN201">T(INDEX($BL:$BL,MIN(IF(COUNTIF(BN$1:BN200,$BL$2:$BL$201),4^8,ROW($BL$2:$BL$201)))))</f>
        <v/>
      </c>
      <c r="BO201" s="18" t="str">
        <f t="array" aca="1" ref="BO201" ca="1">IF(ROW(BO200)&gt;(COUNTA($BM$2:$BN$201)-COUNTIF($BM$2:$BN$201,"")),"",INDIRECT(TEXT(RIGHT(SMALL(IF($BM$2:$BN$501&lt;&gt;"",COLUMN($BM$2:$BN$501)*10001+ROW($BM$2:$BN$501)*100,999999),ROW(BO200)),4),"!R00!C00"),))</f>
        <v/>
      </c>
      <c r="BP201" s="18" t="str">
        <f t="array" aca="1" ref="BP201" ca="1">T(INDEX($BO:$BO,MIN(IF(COUNTIF(BP$1:BP200,$BO$2:$BO$201),4^8,ROW($BO$2:$BO$201)))))</f>
        <v/>
      </c>
    </row>
  </sheetData>
  <sheetProtection password="CC7B" sheet="1" objects="1" scenarios="1" selectLockedCells="1"/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:AA49"/>
  <sheetViews>
    <sheetView view="pageBreakPreview" zoomScale="80" zoomScaleNormal="100" zoomScaleSheetLayoutView="80" workbookViewId="0">
      <selection activeCell="A12" sqref="A12"/>
    </sheetView>
  </sheetViews>
  <sheetFormatPr defaultColWidth="9" defaultRowHeight="16.5"/>
  <cols>
    <col min="1" max="1" width="8.625" style="25" customWidth="1"/>
    <col min="2" max="3" width="10.375" style="25" bestFit="1" customWidth="1"/>
    <col min="4" max="4" width="6.875" style="25" customWidth="1"/>
    <col min="5" max="5" width="10.625" style="25" customWidth="1"/>
    <col min="6" max="7" width="10.375" style="25" bestFit="1" customWidth="1"/>
    <col min="8" max="8" width="12" style="25" bestFit="1" customWidth="1"/>
    <col min="9" max="10" width="10.375" style="25" customWidth="1"/>
    <col min="11" max="11" width="8.625" style="25" customWidth="1"/>
    <col min="12" max="13" width="10.375" style="25" bestFit="1" customWidth="1"/>
    <col min="14" max="14" width="6.875" style="25" customWidth="1"/>
    <col min="15" max="15" width="8.25" style="25" bestFit="1" customWidth="1"/>
    <col min="16" max="17" width="10.375" style="25" bestFit="1" customWidth="1"/>
    <col min="18" max="18" width="12" style="25" bestFit="1" customWidth="1"/>
    <col min="19" max="20" width="10.375" style="25" customWidth="1"/>
    <col min="21" max="21" width="9.125" style="25" bestFit="1" customWidth="1"/>
    <col min="22" max="22" width="9" style="25"/>
    <col min="23" max="24" width="15.125" style="35" bestFit="1" customWidth="1"/>
    <col min="25" max="25" width="9.125" style="35" bestFit="1" customWidth="1"/>
    <col min="26" max="26" width="14" style="37" customWidth="1"/>
    <col min="27" max="27" width="16.625" style="25" customWidth="1"/>
    <col min="28" max="16384" width="9" style="34"/>
  </cols>
  <sheetData>
    <row r="1" spans="1:27" s="69" customFormat="1" ht="33" customHeight="1" thickBot="1">
      <c r="A1" s="65" t="s">
        <v>14</v>
      </c>
      <c r="B1" s="26"/>
      <c r="C1" s="26"/>
      <c r="D1" s="91"/>
      <c r="E1" s="26"/>
      <c r="F1" s="26"/>
      <c r="G1" s="26"/>
      <c r="H1" s="94"/>
      <c r="I1" s="95"/>
      <c r="J1" s="66"/>
      <c r="K1" s="67" t="s">
        <v>15</v>
      </c>
      <c r="L1" s="30"/>
      <c r="M1" s="30"/>
      <c r="N1" s="100"/>
      <c r="O1" s="30"/>
      <c r="P1" s="30"/>
      <c r="Q1" s="30"/>
      <c r="R1" s="102"/>
      <c r="S1" s="103"/>
      <c r="T1" s="104"/>
      <c r="U1" s="105" t="s">
        <v>16</v>
      </c>
      <c r="V1" s="106"/>
      <c r="W1" s="106"/>
      <c r="X1" s="106"/>
      <c r="Y1" s="106"/>
      <c r="Z1" s="106"/>
      <c r="AA1" s="68"/>
    </row>
    <row r="2" spans="1:27" ht="33">
      <c r="A2" s="70" t="s">
        <v>0</v>
      </c>
      <c r="B2" s="27" t="s">
        <v>29</v>
      </c>
      <c r="C2" s="89" t="s">
        <v>28</v>
      </c>
      <c r="D2" s="96" t="s">
        <v>17</v>
      </c>
      <c r="E2" s="90" t="s">
        <v>3</v>
      </c>
      <c r="F2" s="27" t="s">
        <v>30</v>
      </c>
      <c r="G2" s="89" t="s">
        <v>31</v>
      </c>
      <c r="H2" s="97" t="s">
        <v>32</v>
      </c>
      <c r="I2" s="98" t="s">
        <v>27</v>
      </c>
      <c r="J2" s="90" t="s">
        <v>18</v>
      </c>
      <c r="K2" s="70" t="s">
        <v>0</v>
      </c>
      <c r="L2" s="27" t="s">
        <v>29</v>
      </c>
      <c r="M2" s="89" t="s">
        <v>28</v>
      </c>
      <c r="N2" s="96" t="s">
        <v>17</v>
      </c>
      <c r="O2" s="90" t="s">
        <v>3</v>
      </c>
      <c r="P2" s="27" t="s">
        <v>30</v>
      </c>
      <c r="Q2" s="89" t="s">
        <v>31</v>
      </c>
      <c r="R2" s="97" t="s">
        <v>32</v>
      </c>
      <c r="S2" s="186" t="s">
        <v>27</v>
      </c>
      <c r="T2" s="187" t="s">
        <v>26</v>
      </c>
      <c r="U2" s="188" t="s">
        <v>19</v>
      </c>
      <c r="V2" s="189" t="s">
        <v>20</v>
      </c>
      <c r="W2" s="190" t="s">
        <v>21</v>
      </c>
      <c r="X2" s="190" t="s">
        <v>22</v>
      </c>
      <c r="Y2" s="190" t="s">
        <v>23</v>
      </c>
      <c r="Z2" s="98" t="s">
        <v>24</v>
      </c>
      <c r="AA2" s="90" t="s">
        <v>25</v>
      </c>
    </row>
    <row r="3" spans="1:27">
      <c r="A3" s="71" t="s">
        <v>43</v>
      </c>
      <c r="B3" s="72">
        <v>1000</v>
      </c>
      <c r="C3" s="86">
        <v>360</v>
      </c>
      <c r="D3" s="196">
        <v>1</v>
      </c>
      <c r="E3" s="88" t="s">
        <v>7</v>
      </c>
      <c r="F3" s="23">
        <v>2</v>
      </c>
      <c r="G3" s="92">
        <v>5</v>
      </c>
      <c r="H3" s="197">
        <v>144000</v>
      </c>
      <c r="I3" s="200" t="s">
        <v>33</v>
      </c>
      <c r="J3" s="93"/>
      <c r="K3" s="73" t="s">
        <v>45</v>
      </c>
      <c r="L3" s="23">
        <v>600</v>
      </c>
      <c r="M3" s="87">
        <v>360</v>
      </c>
      <c r="N3" s="196">
        <v>1</v>
      </c>
      <c r="O3" s="99" t="s">
        <v>8</v>
      </c>
      <c r="P3" s="23">
        <v>2</v>
      </c>
      <c r="Q3" s="92">
        <v>3</v>
      </c>
      <c r="R3" s="197">
        <v>144000</v>
      </c>
      <c r="S3" s="198" t="s">
        <v>33</v>
      </c>
      <c r="T3" s="199"/>
      <c r="U3" s="191">
        <v>1</v>
      </c>
      <c r="V3" s="192" t="s">
        <v>7</v>
      </c>
      <c r="W3" s="193">
        <v>274000</v>
      </c>
      <c r="X3" s="193">
        <v>274000</v>
      </c>
      <c r="Y3" s="194">
        <v>0</v>
      </c>
      <c r="Z3" s="195" t="s">
        <v>33</v>
      </c>
      <c r="AA3" s="101"/>
    </row>
    <row r="4" spans="1:27">
      <c r="A4" s="74"/>
      <c r="B4" s="28"/>
      <c r="C4" s="87"/>
      <c r="D4" s="201">
        <v>2</v>
      </c>
      <c r="E4" s="88" t="s">
        <v>8</v>
      </c>
      <c r="F4" s="23">
        <v>2</v>
      </c>
      <c r="G4" s="92">
        <v>5</v>
      </c>
      <c r="H4" s="197">
        <v>144000</v>
      </c>
      <c r="I4" s="200" t="s">
        <v>33</v>
      </c>
      <c r="J4" s="93"/>
      <c r="K4" s="73"/>
      <c r="L4" s="23"/>
      <c r="M4" s="87"/>
      <c r="N4" s="196">
        <v>2</v>
      </c>
      <c r="O4" s="99" t="s">
        <v>9</v>
      </c>
      <c r="P4" s="23">
        <v>1</v>
      </c>
      <c r="Q4" s="92">
        <v>3</v>
      </c>
      <c r="R4" s="197">
        <v>72000</v>
      </c>
      <c r="S4" s="198" t="s">
        <v>33</v>
      </c>
      <c r="T4" s="199"/>
      <c r="U4" s="191">
        <v>2</v>
      </c>
      <c r="V4" s="192" t="s">
        <v>8</v>
      </c>
      <c r="W4" s="193">
        <v>534000</v>
      </c>
      <c r="X4" s="193">
        <v>534000</v>
      </c>
      <c r="Y4" s="194">
        <v>0</v>
      </c>
      <c r="Z4" s="195" t="s">
        <v>33</v>
      </c>
      <c r="AA4" s="101"/>
    </row>
    <row r="5" spans="1:27" ht="17.25" thickBot="1">
      <c r="A5" s="74"/>
      <c r="B5" s="28"/>
      <c r="C5" s="87"/>
      <c r="D5" s="202">
        <v>3</v>
      </c>
      <c r="E5" s="88" t="s">
        <v>9</v>
      </c>
      <c r="F5" s="23">
        <v>1</v>
      </c>
      <c r="G5" s="92">
        <v>5</v>
      </c>
      <c r="H5" s="197">
        <v>72000</v>
      </c>
      <c r="I5" s="200" t="s">
        <v>33</v>
      </c>
      <c r="J5" s="93"/>
      <c r="K5" s="73"/>
      <c r="L5" s="23"/>
      <c r="M5" s="87"/>
      <c r="N5" s="196" t="s">
        <v>33</v>
      </c>
      <c r="O5" s="99"/>
      <c r="P5" s="23"/>
      <c r="Q5" s="92"/>
      <c r="R5" s="197" t="s">
        <v>33</v>
      </c>
      <c r="S5" s="198" t="s">
        <v>33</v>
      </c>
      <c r="T5" s="199"/>
      <c r="U5" s="203">
        <v>3</v>
      </c>
      <c r="V5" s="204" t="s">
        <v>9</v>
      </c>
      <c r="W5" s="205">
        <v>332000</v>
      </c>
      <c r="X5" s="205">
        <v>332000</v>
      </c>
      <c r="Y5" s="206">
        <v>0</v>
      </c>
      <c r="Z5" s="207" t="s">
        <v>33</v>
      </c>
      <c r="AA5" s="101"/>
    </row>
    <row r="6" spans="1:27">
      <c r="A6" s="74"/>
      <c r="B6" s="28"/>
      <c r="C6" s="87"/>
      <c r="D6" s="202" t="s">
        <v>33</v>
      </c>
      <c r="E6" s="88"/>
      <c r="F6" s="23"/>
      <c r="G6" s="92"/>
      <c r="H6" s="197" t="s">
        <v>33</v>
      </c>
      <c r="I6" s="200" t="s">
        <v>33</v>
      </c>
      <c r="J6" s="93"/>
      <c r="K6" s="73" t="s">
        <v>46</v>
      </c>
      <c r="L6" s="23">
        <v>400</v>
      </c>
      <c r="M6" s="87">
        <v>360</v>
      </c>
      <c r="N6" s="196">
        <v>1</v>
      </c>
      <c r="O6" s="99" t="s">
        <v>7</v>
      </c>
      <c r="P6" s="23">
        <v>1</v>
      </c>
      <c r="Q6" s="92">
        <v>1</v>
      </c>
      <c r="R6" s="197">
        <v>144000</v>
      </c>
      <c r="S6" s="198" t="s">
        <v>33</v>
      </c>
      <c r="T6" s="199"/>
      <c r="U6" s="101"/>
      <c r="V6" s="31"/>
      <c r="W6" s="32"/>
      <c r="X6" s="32"/>
      <c r="Y6" s="33"/>
      <c r="Z6" s="23"/>
      <c r="AA6" s="101"/>
    </row>
    <row r="7" spans="1:27">
      <c r="A7" s="74" t="s">
        <v>44</v>
      </c>
      <c r="B7" s="28">
        <v>600</v>
      </c>
      <c r="C7" s="87">
        <v>1300</v>
      </c>
      <c r="D7" s="202">
        <v>1</v>
      </c>
      <c r="E7" s="88" t="s">
        <v>7</v>
      </c>
      <c r="F7" s="23">
        <v>1</v>
      </c>
      <c r="G7" s="92">
        <v>6</v>
      </c>
      <c r="H7" s="197">
        <v>130000</v>
      </c>
      <c r="I7" s="200" t="s">
        <v>33</v>
      </c>
      <c r="J7" s="93"/>
      <c r="K7" s="73"/>
      <c r="L7" s="23"/>
      <c r="M7" s="87"/>
      <c r="N7" s="196" t="s">
        <v>33</v>
      </c>
      <c r="O7" s="99"/>
      <c r="P7" s="23"/>
      <c r="Q7" s="92"/>
      <c r="R7" s="197" t="s">
        <v>33</v>
      </c>
      <c r="S7" s="198" t="s">
        <v>33</v>
      </c>
      <c r="T7" s="199"/>
      <c r="U7" s="101"/>
      <c r="V7" s="31"/>
      <c r="W7" s="32"/>
      <c r="X7" s="32"/>
      <c r="Y7" s="33"/>
      <c r="Z7" s="23"/>
      <c r="AA7" s="101"/>
    </row>
    <row r="8" spans="1:27">
      <c r="A8" s="74"/>
      <c r="B8" s="28"/>
      <c r="C8" s="87"/>
      <c r="D8" s="202">
        <v>2</v>
      </c>
      <c r="E8" s="88" t="s">
        <v>8</v>
      </c>
      <c r="F8" s="23">
        <v>3</v>
      </c>
      <c r="G8" s="92">
        <v>6</v>
      </c>
      <c r="H8" s="197">
        <v>390000</v>
      </c>
      <c r="I8" s="200" t="s">
        <v>33</v>
      </c>
      <c r="J8" s="93"/>
      <c r="K8" s="73" t="s">
        <v>47</v>
      </c>
      <c r="L8" s="23">
        <v>100</v>
      </c>
      <c r="M8" s="87">
        <v>1300</v>
      </c>
      <c r="N8" s="196">
        <v>1</v>
      </c>
      <c r="O8" s="99" t="s">
        <v>7</v>
      </c>
      <c r="P8" s="23">
        <v>1</v>
      </c>
      <c r="Q8" s="92">
        <v>1</v>
      </c>
      <c r="R8" s="197">
        <v>130000</v>
      </c>
      <c r="S8" s="198" t="s">
        <v>33</v>
      </c>
      <c r="T8" s="199"/>
      <c r="U8" s="101"/>
      <c r="V8" s="31"/>
      <c r="W8" s="32"/>
      <c r="X8" s="32"/>
      <c r="Y8" s="33"/>
      <c r="Z8" s="23"/>
      <c r="AA8" s="101"/>
    </row>
    <row r="9" spans="1:27" ht="17.25" thickBot="1">
      <c r="A9" s="74"/>
      <c r="B9" s="28"/>
      <c r="C9" s="87"/>
      <c r="D9" s="208">
        <v>3</v>
      </c>
      <c r="E9" s="88" t="s">
        <v>9</v>
      </c>
      <c r="F9" s="23">
        <v>2</v>
      </c>
      <c r="G9" s="92">
        <v>6</v>
      </c>
      <c r="H9" s="209">
        <v>260000</v>
      </c>
      <c r="I9" s="210" t="s">
        <v>33</v>
      </c>
      <c r="J9" s="93"/>
      <c r="K9" s="73"/>
      <c r="L9" s="23"/>
      <c r="M9" s="87"/>
      <c r="N9" s="196" t="s">
        <v>33</v>
      </c>
      <c r="O9" s="99"/>
      <c r="P9" s="23"/>
      <c r="Q9" s="92"/>
      <c r="R9" s="197" t="s">
        <v>33</v>
      </c>
      <c r="S9" s="198" t="s">
        <v>33</v>
      </c>
      <c r="T9" s="199"/>
      <c r="U9" s="101"/>
      <c r="V9" s="31"/>
      <c r="W9" s="32"/>
      <c r="X9" s="32"/>
      <c r="Y9" s="33"/>
      <c r="Z9" s="23"/>
      <c r="AA9" s="101"/>
    </row>
    <row r="10" spans="1:27">
      <c r="A10" s="74"/>
      <c r="B10" s="28"/>
      <c r="C10" s="28"/>
      <c r="D10" s="23"/>
      <c r="E10" s="23"/>
      <c r="F10" s="23"/>
      <c r="G10" s="23"/>
      <c r="H10" s="28"/>
      <c r="I10" s="28"/>
      <c r="J10" s="28"/>
      <c r="K10" s="73" t="s">
        <v>48</v>
      </c>
      <c r="L10" s="23">
        <v>500</v>
      </c>
      <c r="M10" s="87">
        <v>1300</v>
      </c>
      <c r="N10" s="196">
        <v>1</v>
      </c>
      <c r="O10" s="99" t="s">
        <v>8</v>
      </c>
      <c r="P10" s="23">
        <v>3</v>
      </c>
      <c r="Q10" s="92">
        <v>5</v>
      </c>
      <c r="R10" s="197">
        <v>390000</v>
      </c>
      <c r="S10" s="198" t="s">
        <v>33</v>
      </c>
      <c r="T10" s="199"/>
      <c r="U10" s="101"/>
      <c r="V10" s="31"/>
      <c r="W10" s="32"/>
      <c r="X10" s="32"/>
      <c r="Y10" s="33"/>
      <c r="Z10" s="23"/>
      <c r="AA10" s="101"/>
    </row>
    <row r="11" spans="1:27">
      <c r="A11" s="74"/>
      <c r="B11" s="28"/>
      <c r="C11" s="28"/>
      <c r="D11" s="23" t="s">
        <v>33</v>
      </c>
      <c r="E11" s="23"/>
      <c r="F11" s="23"/>
      <c r="G11" s="23"/>
      <c r="H11" s="28" t="s">
        <v>33</v>
      </c>
      <c r="I11" s="28" t="s">
        <v>33</v>
      </c>
      <c r="J11" s="28"/>
      <c r="K11" s="73"/>
      <c r="L11" s="23"/>
      <c r="M11" s="28"/>
      <c r="N11" s="196">
        <v>2</v>
      </c>
      <c r="O11" s="99" t="s">
        <v>9</v>
      </c>
      <c r="P11" s="23">
        <v>2</v>
      </c>
      <c r="Q11" s="92">
        <v>5</v>
      </c>
      <c r="R11" s="197">
        <v>260000</v>
      </c>
      <c r="S11" s="198" t="s">
        <v>33</v>
      </c>
      <c r="T11" s="199"/>
      <c r="U11" s="31" t="s">
        <v>33</v>
      </c>
      <c r="V11" s="31" t="s">
        <v>33</v>
      </c>
      <c r="W11" s="32" t="s">
        <v>33</v>
      </c>
      <c r="X11" s="32" t="s">
        <v>33</v>
      </c>
      <c r="Y11" s="33" t="s">
        <v>33</v>
      </c>
      <c r="Z11" s="23" t="s">
        <v>33</v>
      </c>
      <c r="AA11" s="31"/>
    </row>
    <row r="12" spans="1:27" ht="189" customHeight="1">
      <c r="A12" s="184" t="s">
        <v>38</v>
      </c>
      <c r="B12" s="355" t="s">
        <v>42</v>
      </c>
      <c r="C12" s="356"/>
      <c r="D12" s="356"/>
      <c r="E12" s="356"/>
      <c r="F12" s="356"/>
      <c r="G12" s="356"/>
      <c r="H12" s="356"/>
      <c r="I12" s="356"/>
      <c r="J12" s="356"/>
      <c r="K12" s="184" t="s">
        <v>38</v>
      </c>
      <c r="L12" s="355" t="s">
        <v>41</v>
      </c>
      <c r="M12" s="356"/>
      <c r="N12" s="356"/>
      <c r="O12" s="356"/>
      <c r="P12" s="356"/>
      <c r="Q12" s="356"/>
      <c r="R12" s="356"/>
      <c r="S12" s="356"/>
      <c r="T12" s="356"/>
      <c r="U12" s="184" t="s">
        <v>38</v>
      </c>
      <c r="V12" s="355" t="s">
        <v>40</v>
      </c>
      <c r="W12" s="357"/>
      <c r="X12" s="357"/>
      <c r="Y12" s="357"/>
      <c r="Z12" s="357"/>
      <c r="AA12" s="357"/>
    </row>
    <row r="13" spans="1:27">
      <c r="D13" s="24" t="s">
        <v>33</v>
      </c>
      <c r="E13" s="62"/>
      <c r="F13" s="62"/>
      <c r="G13" s="62"/>
      <c r="H13" s="29" t="s">
        <v>33</v>
      </c>
      <c r="I13" s="62"/>
      <c r="J13" s="62"/>
      <c r="K13" s="62"/>
      <c r="L13" s="62"/>
      <c r="M13" s="62"/>
      <c r="N13" s="24" t="s">
        <v>33</v>
      </c>
      <c r="O13" s="62"/>
      <c r="P13" s="62"/>
      <c r="Q13" s="62"/>
      <c r="R13" s="29" t="s">
        <v>33</v>
      </c>
      <c r="S13" s="62"/>
      <c r="T13" s="62"/>
      <c r="Y13" s="36"/>
    </row>
    <row r="14" spans="1:27">
      <c r="D14" s="24" t="s">
        <v>33</v>
      </c>
      <c r="E14" s="62"/>
      <c r="F14" s="62"/>
      <c r="G14" s="62"/>
      <c r="H14" s="29" t="s">
        <v>33</v>
      </c>
      <c r="I14" s="62"/>
      <c r="J14" s="62"/>
      <c r="K14" s="62"/>
      <c r="L14" s="62"/>
      <c r="M14" s="62"/>
      <c r="N14" s="24" t="s">
        <v>33</v>
      </c>
      <c r="O14" s="62"/>
      <c r="P14" s="62"/>
      <c r="Q14" s="62"/>
      <c r="R14" s="29" t="s">
        <v>33</v>
      </c>
      <c r="S14" s="62"/>
      <c r="T14" s="62"/>
      <c r="Y14" s="36"/>
    </row>
    <row r="15" spans="1:27">
      <c r="D15" s="24" t="s">
        <v>33</v>
      </c>
      <c r="E15" s="62"/>
      <c r="F15" s="62"/>
      <c r="G15" s="62"/>
      <c r="H15" s="29" t="s">
        <v>33</v>
      </c>
      <c r="I15" s="62"/>
      <c r="J15" s="62"/>
      <c r="K15" s="62"/>
      <c r="L15" s="62"/>
      <c r="M15" s="62"/>
      <c r="N15" s="24" t="s">
        <v>33</v>
      </c>
      <c r="O15" s="62"/>
      <c r="P15" s="62"/>
      <c r="Q15" s="62"/>
      <c r="R15" s="29" t="s">
        <v>33</v>
      </c>
      <c r="S15" s="62"/>
      <c r="T15" s="62"/>
      <c r="Y15" s="36"/>
    </row>
    <row r="16" spans="1:27">
      <c r="D16" s="24" t="s">
        <v>33</v>
      </c>
      <c r="E16" s="62"/>
      <c r="F16" s="62"/>
      <c r="G16" s="62"/>
      <c r="H16" s="29" t="s">
        <v>33</v>
      </c>
      <c r="I16" s="62"/>
      <c r="J16" s="62"/>
      <c r="K16" s="62"/>
      <c r="L16" s="62"/>
      <c r="M16" s="62"/>
      <c r="N16" s="24" t="s">
        <v>33</v>
      </c>
      <c r="O16" s="62"/>
      <c r="P16" s="62"/>
      <c r="Q16" s="62"/>
      <c r="R16" s="29" t="s">
        <v>33</v>
      </c>
      <c r="S16" s="62"/>
      <c r="T16" s="62"/>
      <c r="Y16" s="36"/>
    </row>
    <row r="17" spans="4:25">
      <c r="D17" s="24" t="s">
        <v>33</v>
      </c>
      <c r="E17" s="62"/>
      <c r="F17" s="62"/>
      <c r="G17" s="62"/>
      <c r="H17" s="29" t="s">
        <v>33</v>
      </c>
      <c r="I17" s="62"/>
      <c r="J17" s="62"/>
      <c r="K17" s="62"/>
      <c r="L17" s="62"/>
      <c r="M17" s="62"/>
      <c r="N17" s="24" t="s">
        <v>33</v>
      </c>
      <c r="O17" s="62"/>
      <c r="P17" s="62"/>
      <c r="Q17" s="62"/>
      <c r="R17" s="29" t="s">
        <v>33</v>
      </c>
      <c r="S17" s="62"/>
      <c r="T17" s="62"/>
      <c r="Y17" s="36"/>
    </row>
    <row r="18" spans="4:25">
      <c r="D18" s="24" t="s">
        <v>33</v>
      </c>
      <c r="E18" s="62"/>
      <c r="F18" s="62"/>
      <c r="G18" s="62"/>
      <c r="H18" s="29" t="s">
        <v>33</v>
      </c>
      <c r="I18" s="62"/>
      <c r="J18" s="62"/>
      <c r="K18" s="62"/>
      <c r="L18" s="62"/>
      <c r="M18" s="62"/>
      <c r="N18" s="24" t="s">
        <v>33</v>
      </c>
      <c r="O18" s="62"/>
      <c r="P18" s="62"/>
      <c r="Q18" s="62"/>
      <c r="R18" s="29" t="s">
        <v>33</v>
      </c>
      <c r="S18" s="62"/>
      <c r="T18" s="62"/>
      <c r="Y18" s="36"/>
    </row>
    <row r="19" spans="4:25">
      <c r="D19" s="24" t="s">
        <v>33</v>
      </c>
      <c r="E19" s="62"/>
      <c r="F19" s="62"/>
      <c r="G19" s="62"/>
      <c r="H19" s="29" t="s">
        <v>33</v>
      </c>
      <c r="I19" s="62"/>
      <c r="J19" s="62"/>
      <c r="K19" s="62"/>
      <c r="L19" s="62"/>
      <c r="M19" s="62"/>
      <c r="N19" s="24" t="s">
        <v>33</v>
      </c>
      <c r="O19" s="62"/>
      <c r="P19" s="62"/>
      <c r="Q19" s="62"/>
      <c r="R19" s="29" t="s">
        <v>33</v>
      </c>
      <c r="S19" s="62"/>
      <c r="T19" s="62"/>
      <c r="Y19" s="36"/>
    </row>
    <row r="20" spans="4:25">
      <c r="D20" s="24" t="s">
        <v>33</v>
      </c>
      <c r="E20" s="62"/>
      <c r="F20" s="62"/>
      <c r="G20" s="62"/>
      <c r="H20" s="29" t="s">
        <v>33</v>
      </c>
      <c r="I20" s="62"/>
      <c r="J20" s="62"/>
      <c r="K20" s="62"/>
      <c r="L20" s="62"/>
      <c r="M20" s="62"/>
      <c r="N20" s="24" t="s">
        <v>33</v>
      </c>
      <c r="O20" s="62"/>
      <c r="P20" s="62"/>
      <c r="Q20" s="62"/>
      <c r="R20" s="29" t="s">
        <v>33</v>
      </c>
      <c r="S20" s="62"/>
      <c r="T20" s="62"/>
      <c r="Y20" s="36"/>
    </row>
    <row r="21" spans="4:25">
      <c r="D21" s="24" t="s">
        <v>33</v>
      </c>
      <c r="E21" s="62"/>
      <c r="F21" s="62"/>
      <c r="G21" s="62"/>
      <c r="H21" s="29" t="s">
        <v>33</v>
      </c>
      <c r="I21" s="62"/>
      <c r="J21" s="62"/>
      <c r="K21" s="62"/>
      <c r="L21" s="62"/>
      <c r="M21" s="62"/>
      <c r="N21" s="24" t="s">
        <v>33</v>
      </c>
      <c r="O21" s="62"/>
      <c r="P21" s="62"/>
      <c r="Q21" s="62"/>
      <c r="R21" s="29" t="s">
        <v>33</v>
      </c>
      <c r="S21" s="62"/>
      <c r="T21" s="62"/>
      <c r="Y21" s="36"/>
    </row>
    <row r="22" spans="4:25">
      <c r="D22" s="24" t="s">
        <v>33</v>
      </c>
      <c r="E22" s="62"/>
      <c r="F22" s="62"/>
      <c r="G22" s="62"/>
      <c r="H22" s="29" t="s">
        <v>33</v>
      </c>
      <c r="I22" s="62"/>
      <c r="J22" s="62"/>
      <c r="K22" s="62"/>
      <c r="L22" s="62"/>
      <c r="M22" s="62"/>
      <c r="N22" s="24" t="s">
        <v>33</v>
      </c>
      <c r="O22" s="62"/>
      <c r="P22" s="62"/>
      <c r="Q22" s="62"/>
      <c r="R22" s="29" t="s">
        <v>33</v>
      </c>
      <c r="S22" s="62"/>
      <c r="T22" s="62"/>
      <c r="Y22" s="36"/>
    </row>
    <row r="23" spans="4:25">
      <c r="D23" s="24" t="s">
        <v>33</v>
      </c>
      <c r="E23" s="62"/>
      <c r="F23" s="62"/>
      <c r="G23" s="62"/>
      <c r="H23" s="29" t="s">
        <v>33</v>
      </c>
      <c r="I23" s="62"/>
      <c r="J23" s="62"/>
      <c r="K23" s="62"/>
      <c r="L23" s="62"/>
      <c r="M23" s="62"/>
      <c r="N23" s="24" t="s">
        <v>33</v>
      </c>
      <c r="O23" s="62"/>
      <c r="P23" s="62"/>
      <c r="Q23" s="62"/>
      <c r="R23" s="29" t="s">
        <v>33</v>
      </c>
      <c r="S23" s="62"/>
      <c r="T23" s="62"/>
      <c r="Y23" s="36"/>
    </row>
    <row r="24" spans="4:25">
      <c r="D24" s="24" t="s">
        <v>33</v>
      </c>
      <c r="E24" s="62"/>
      <c r="F24" s="62"/>
      <c r="G24" s="62"/>
      <c r="H24" s="29" t="s">
        <v>33</v>
      </c>
      <c r="I24" s="62"/>
      <c r="J24" s="62"/>
      <c r="K24" s="62"/>
      <c r="L24" s="62"/>
      <c r="M24" s="62"/>
      <c r="N24" s="24" t="s">
        <v>33</v>
      </c>
      <c r="O24" s="62"/>
      <c r="P24" s="62"/>
      <c r="Q24" s="62"/>
      <c r="R24" s="29" t="s">
        <v>33</v>
      </c>
      <c r="S24" s="62"/>
      <c r="T24" s="62"/>
      <c r="Y24" s="36"/>
    </row>
    <row r="25" spans="4:25">
      <c r="D25" s="24" t="s">
        <v>33</v>
      </c>
      <c r="E25" s="62"/>
      <c r="F25" s="62"/>
      <c r="G25" s="62"/>
      <c r="H25" s="29" t="s">
        <v>33</v>
      </c>
      <c r="I25" s="62"/>
      <c r="J25" s="62"/>
      <c r="K25" s="62"/>
      <c r="L25" s="62"/>
      <c r="M25" s="62"/>
      <c r="N25" s="24" t="s">
        <v>33</v>
      </c>
      <c r="O25" s="62"/>
      <c r="P25" s="62"/>
      <c r="Q25" s="62"/>
      <c r="R25" s="29" t="s">
        <v>33</v>
      </c>
      <c r="S25" s="62"/>
      <c r="T25" s="62"/>
      <c r="Y25" s="36"/>
    </row>
    <row r="26" spans="4:25">
      <c r="D26" s="24" t="s">
        <v>33</v>
      </c>
      <c r="E26" s="62"/>
      <c r="F26" s="62"/>
      <c r="G26" s="62"/>
      <c r="H26" s="29" t="s">
        <v>33</v>
      </c>
      <c r="I26" s="62"/>
      <c r="J26" s="62"/>
      <c r="K26" s="62"/>
      <c r="L26" s="62"/>
      <c r="M26" s="62"/>
      <c r="N26" s="24" t="s">
        <v>33</v>
      </c>
      <c r="O26" s="62"/>
      <c r="P26" s="62"/>
      <c r="Q26" s="62"/>
      <c r="R26" s="29" t="s">
        <v>33</v>
      </c>
      <c r="S26" s="62"/>
      <c r="T26" s="62"/>
      <c r="Y26" s="36"/>
    </row>
    <row r="27" spans="4:25">
      <c r="D27" s="24" t="s">
        <v>33</v>
      </c>
      <c r="E27" s="62"/>
      <c r="F27" s="62"/>
      <c r="G27" s="62"/>
      <c r="H27" s="29" t="s">
        <v>33</v>
      </c>
      <c r="I27" s="62"/>
      <c r="J27" s="62"/>
      <c r="K27" s="62"/>
      <c r="L27" s="62"/>
      <c r="M27" s="62"/>
      <c r="N27" s="24" t="s">
        <v>33</v>
      </c>
      <c r="O27" s="62"/>
      <c r="P27" s="62"/>
      <c r="Q27" s="62"/>
      <c r="R27" s="29" t="s">
        <v>33</v>
      </c>
      <c r="S27" s="62"/>
      <c r="T27" s="62"/>
      <c r="Y27" s="36"/>
    </row>
    <row r="28" spans="4:25">
      <c r="D28" s="24" t="s">
        <v>33</v>
      </c>
      <c r="E28" s="62"/>
      <c r="F28" s="62"/>
      <c r="G28" s="62"/>
      <c r="H28" s="29" t="s">
        <v>33</v>
      </c>
      <c r="I28" s="62"/>
      <c r="J28" s="62"/>
      <c r="K28" s="62"/>
      <c r="L28" s="62"/>
      <c r="M28" s="62"/>
      <c r="N28" s="24" t="s">
        <v>33</v>
      </c>
      <c r="O28" s="62"/>
      <c r="P28" s="62"/>
      <c r="Q28" s="62"/>
      <c r="R28" s="29" t="s">
        <v>33</v>
      </c>
      <c r="S28" s="62"/>
      <c r="T28" s="62"/>
      <c r="Y28" s="36"/>
    </row>
    <row r="29" spans="4:25">
      <c r="D29" s="24" t="s">
        <v>33</v>
      </c>
      <c r="E29" s="62"/>
      <c r="F29" s="62"/>
      <c r="G29" s="62"/>
      <c r="H29" s="29" t="s">
        <v>33</v>
      </c>
      <c r="I29" s="62"/>
      <c r="J29" s="62"/>
      <c r="K29" s="62"/>
      <c r="L29" s="62"/>
      <c r="M29" s="62"/>
      <c r="N29" s="24" t="s">
        <v>33</v>
      </c>
      <c r="O29" s="62"/>
      <c r="P29" s="62"/>
      <c r="Q29" s="62"/>
      <c r="R29" s="29" t="s">
        <v>33</v>
      </c>
      <c r="S29" s="62"/>
      <c r="T29" s="62"/>
      <c r="Y29" s="36"/>
    </row>
    <row r="30" spans="4:25">
      <c r="D30" s="24" t="s">
        <v>33</v>
      </c>
      <c r="E30" s="62"/>
      <c r="F30" s="62"/>
      <c r="G30" s="62"/>
      <c r="H30" s="29" t="s">
        <v>33</v>
      </c>
      <c r="I30" s="62"/>
      <c r="J30" s="62"/>
      <c r="K30" s="62"/>
      <c r="L30" s="62"/>
      <c r="M30" s="62"/>
      <c r="N30" s="24" t="s">
        <v>33</v>
      </c>
      <c r="O30" s="62"/>
      <c r="P30" s="62"/>
      <c r="Q30" s="62"/>
      <c r="R30" s="29" t="s">
        <v>33</v>
      </c>
      <c r="S30" s="62"/>
      <c r="T30" s="62"/>
      <c r="Y30" s="36"/>
    </row>
    <row r="31" spans="4:25">
      <c r="D31" s="24" t="s">
        <v>33</v>
      </c>
      <c r="E31" s="62"/>
      <c r="F31" s="62"/>
      <c r="G31" s="62"/>
      <c r="H31" s="29" t="s">
        <v>33</v>
      </c>
      <c r="I31" s="62"/>
      <c r="J31" s="62"/>
      <c r="K31" s="62"/>
      <c r="L31" s="62"/>
      <c r="M31" s="62"/>
      <c r="N31" s="24" t="s">
        <v>33</v>
      </c>
      <c r="O31" s="62"/>
      <c r="P31" s="62"/>
      <c r="Q31" s="62"/>
      <c r="R31" s="29" t="s">
        <v>33</v>
      </c>
      <c r="S31" s="62"/>
      <c r="T31" s="62"/>
      <c r="Y31" s="36"/>
    </row>
    <row r="32" spans="4:25">
      <c r="D32" s="24" t="s">
        <v>33</v>
      </c>
      <c r="E32" s="62"/>
      <c r="F32" s="62"/>
      <c r="G32" s="62"/>
      <c r="H32" s="29" t="s">
        <v>33</v>
      </c>
      <c r="I32" s="62"/>
      <c r="J32" s="62"/>
      <c r="K32" s="62"/>
      <c r="L32" s="62"/>
      <c r="M32" s="62"/>
      <c r="N32" s="24" t="s">
        <v>33</v>
      </c>
      <c r="O32" s="62"/>
      <c r="P32" s="62"/>
      <c r="Q32" s="62"/>
      <c r="R32" s="29" t="s">
        <v>33</v>
      </c>
      <c r="S32" s="62"/>
      <c r="T32" s="62"/>
      <c r="Y32" s="36"/>
    </row>
    <row r="33" spans="4:25">
      <c r="D33" s="24" t="s">
        <v>33</v>
      </c>
      <c r="E33" s="62"/>
      <c r="F33" s="62"/>
      <c r="G33" s="62"/>
      <c r="H33" s="29" t="s">
        <v>33</v>
      </c>
      <c r="I33" s="62"/>
      <c r="J33" s="62"/>
      <c r="K33" s="62"/>
      <c r="L33" s="62"/>
      <c r="M33" s="62"/>
      <c r="N33" s="24" t="s">
        <v>33</v>
      </c>
      <c r="O33" s="62"/>
      <c r="P33" s="62"/>
      <c r="Q33" s="62"/>
      <c r="R33" s="29" t="s">
        <v>33</v>
      </c>
      <c r="S33" s="62"/>
      <c r="T33" s="62"/>
      <c r="Y33" s="36"/>
    </row>
    <row r="34" spans="4:25">
      <c r="D34" s="24" t="s">
        <v>33</v>
      </c>
      <c r="E34" s="62"/>
      <c r="F34" s="62"/>
      <c r="G34" s="62"/>
      <c r="H34" s="29" t="s">
        <v>33</v>
      </c>
      <c r="I34" s="62"/>
      <c r="J34" s="62"/>
      <c r="K34" s="62"/>
      <c r="L34" s="62"/>
      <c r="M34" s="62"/>
      <c r="N34" s="24" t="s">
        <v>33</v>
      </c>
      <c r="O34" s="62"/>
      <c r="P34" s="62"/>
      <c r="Q34" s="62"/>
      <c r="R34" s="29" t="s">
        <v>33</v>
      </c>
      <c r="S34" s="62"/>
      <c r="T34" s="62"/>
      <c r="Y34" s="36"/>
    </row>
    <row r="35" spans="4:25">
      <c r="D35" s="24" t="s">
        <v>33</v>
      </c>
      <c r="E35" s="62"/>
      <c r="F35" s="62"/>
      <c r="G35" s="62"/>
      <c r="H35" s="29" t="s">
        <v>33</v>
      </c>
      <c r="I35" s="62"/>
      <c r="J35" s="62"/>
      <c r="K35" s="62"/>
      <c r="L35" s="62"/>
      <c r="M35" s="62"/>
      <c r="N35" s="24" t="s">
        <v>33</v>
      </c>
      <c r="O35" s="62"/>
      <c r="P35" s="62"/>
      <c r="Q35" s="62"/>
      <c r="R35" s="29" t="s">
        <v>33</v>
      </c>
      <c r="S35" s="62"/>
      <c r="T35" s="62"/>
      <c r="Y35" s="36"/>
    </row>
    <row r="36" spans="4:25">
      <c r="D36" s="24" t="s">
        <v>33</v>
      </c>
      <c r="E36" s="62"/>
      <c r="F36" s="62"/>
      <c r="G36" s="62"/>
      <c r="H36" s="29" t="s">
        <v>33</v>
      </c>
      <c r="I36" s="62"/>
      <c r="J36" s="62"/>
      <c r="K36" s="62"/>
      <c r="L36" s="62"/>
      <c r="M36" s="62"/>
      <c r="N36" s="24" t="s">
        <v>33</v>
      </c>
      <c r="O36" s="62"/>
      <c r="P36" s="62"/>
      <c r="Q36" s="62"/>
      <c r="R36" s="29" t="s">
        <v>33</v>
      </c>
      <c r="S36" s="62"/>
      <c r="T36" s="62"/>
      <c r="Y36" s="36"/>
    </row>
    <row r="37" spans="4:25">
      <c r="D37" s="24" t="s">
        <v>33</v>
      </c>
      <c r="E37" s="62"/>
      <c r="F37" s="62"/>
      <c r="G37" s="62"/>
      <c r="H37" s="29" t="s">
        <v>33</v>
      </c>
      <c r="I37" s="62"/>
      <c r="J37" s="62"/>
      <c r="K37" s="62"/>
      <c r="L37" s="62"/>
      <c r="M37" s="62"/>
      <c r="N37" s="24" t="s">
        <v>33</v>
      </c>
      <c r="O37" s="62"/>
      <c r="P37" s="62"/>
      <c r="Q37" s="62"/>
      <c r="R37" s="29" t="s">
        <v>33</v>
      </c>
      <c r="S37" s="62"/>
      <c r="T37" s="62"/>
      <c r="Y37" s="36"/>
    </row>
    <row r="38" spans="4:25">
      <c r="D38" s="24" t="s">
        <v>33</v>
      </c>
      <c r="E38" s="62"/>
      <c r="F38" s="62"/>
      <c r="G38" s="62"/>
      <c r="H38" s="29" t="s">
        <v>33</v>
      </c>
      <c r="I38" s="62"/>
      <c r="J38" s="62"/>
      <c r="K38" s="62"/>
      <c r="L38" s="62"/>
      <c r="M38" s="62"/>
      <c r="N38" s="24" t="s">
        <v>33</v>
      </c>
      <c r="O38" s="62"/>
      <c r="P38" s="62"/>
      <c r="Q38" s="62"/>
      <c r="R38" s="29" t="s">
        <v>33</v>
      </c>
      <c r="S38" s="62"/>
      <c r="T38" s="62"/>
      <c r="Y38" s="36"/>
    </row>
    <row r="39" spans="4:25">
      <c r="D39" s="24" t="s">
        <v>33</v>
      </c>
      <c r="E39" s="62"/>
      <c r="F39" s="62"/>
      <c r="G39" s="62"/>
      <c r="H39" s="29" t="s">
        <v>33</v>
      </c>
      <c r="I39" s="62"/>
      <c r="J39" s="62"/>
      <c r="K39" s="62"/>
      <c r="L39" s="62"/>
      <c r="M39" s="62"/>
      <c r="N39" s="24" t="s">
        <v>33</v>
      </c>
      <c r="O39" s="62"/>
      <c r="P39" s="62"/>
      <c r="Q39" s="62"/>
      <c r="R39" s="29" t="s">
        <v>33</v>
      </c>
      <c r="S39" s="62"/>
      <c r="T39" s="62"/>
      <c r="Y39" s="36"/>
    </row>
    <row r="40" spans="4:25">
      <c r="D40" s="24" t="s">
        <v>33</v>
      </c>
      <c r="E40" s="62"/>
      <c r="F40" s="62"/>
      <c r="G40" s="62"/>
      <c r="H40" s="29" t="s">
        <v>33</v>
      </c>
      <c r="I40" s="62"/>
      <c r="J40" s="62"/>
      <c r="K40" s="62"/>
      <c r="L40" s="62"/>
      <c r="M40" s="62"/>
      <c r="N40" s="24" t="s">
        <v>33</v>
      </c>
      <c r="O40" s="62"/>
      <c r="P40" s="62"/>
      <c r="Q40" s="62"/>
      <c r="R40" s="29" t="s">
        <v>33</v>
      </c>
      <c r="S40" s="62"/>
      <c r="T40" s="62"/>
      <c r="Y40" s="36"/>
    </row>
    <row r="41" spans="4:25">
      <c r="D41" s="24" t="s">
        <v>33</v>
      </c>
      <c r="E41" s="62"/>
      <c r="F41" s="62"/>
      <c r="G41" s="62"/>
      <c r="H41" s="29" t="s">
        <v>33</v>
      </c>
      <c r="I41" s="62"/>
      <c r="J41" s="62"/>
      <c r="K41" s="62"/>
      <c r="L41" s="62"/>
      <c r="M41" s="62"/>
      <c r="N41" s="24" t="s">
        <v>33</v>
      </c>
      <c r="O41" s="62"/>
      <c r="P41" s="62"/>
      <c r="Q41" s="62"/>
      <c r="R41" s="29" t="s">
        <v>33</v>
      </c>
      <c r="S41" s="62"/>
      <c r="T41" s="62"/>
      <c r="Y41" s="36"/>
    </row>
    <row r="42" spans="4:25">
      <c r="D42" s="24" t="s">
        <v>33</v>
      </c>
      <c r="E42" s="62"/>
      <c r="F42" s="62"/>
      <c r="G42" s="62"/>
      <c r="H42" s="29" t="s">
        <v>33</v>
      </c>
      <c r="I42" s="62"/>
      <c r="J42" s="62"/>
      <c r="K42" s="62"/>
      <c r="L42" s="62"/>
      <c r="M42" s="62"/>
      <c r="N42" s="24" t="s">
        <v>33</v>
      </c>
      <c r="O42" s="62"/>
      <c r="P42" s="62"/>
      <c r="Q42" s="62"/>
      <c r="R42" s="29" t="s">
        <v>33</v>
      </c>
      <c r="S42" s="62"/>
      <c r="T42" s="62"/>
      <c r="Y42" s="36"/>
    </row>
    <row r="43" spans="4:25">
      <c r="D43" s="24" t="s">
        <v>33</v>
      </c>
      <c r="E43" s="62"/>
      <c r="F43" s="62"/>
      <c r="G43" s="62"/>
      <c r="H43" s="29" t="s">
        <v>33</v>
      </c>
      <c r="I43" s="62"/>
      <c r="J43" s="62"/>
      <c r="K43" s="62"/>
      <c r="L43" s="62"/>
      <c r="M43" s="62"/>
      <c r="N43" s="24" t="s">
        <v>33</v>
      </c>
      <c r="O43" s="62"/>
      <c r="P43" s="62"/>
      <c r="Q43" s="62"/>
      <c r="R43" s="29" t="s">
        <v>33</v>
      </c>
      <c r="S43" s="62"/>
      <c r="T43" s="62"/>
      <c r="Y43" s="36"/>
    </row>
    <row r="44" spans="4:25">
      <c r="D44" s="24" t="s">
        <v>33</v>
      </c>
      <c r="E44" s="62"/>
      <c r="F44" s="62"/>
      <c r="G44" s="62"/>
      <c r="H44" s="29" t="s">
        <v>33</v>
      </c>
      <c r="I44" s="62"/>
      <c r="J44" s="62"/>
      <c r="K44" s="62"/>
      <c r="L44" s="62"/>
      <c r="M44" s="62"/>
      <c r="N44" s="24" t="s">
        <v>33</v>
      </c>
      <c r="O44" s="62"/>
      <c r="P44" s="62"/>
      <c r="Q44" s="62"/>
      <c r="R44" s="29" t="s">
        <v>33</v>
      </c>
      <c r="S44" s="62"/>
      <c r="T44" s="62"/>
      <c r="Y44" s="36"/>
    </row>
    <row r="45" spans="4:25">
      <c r="D45" s="24" t="s">
        <v>33</v>
      </c>
      <c r="E45" s="62"/>
      <c r="F45" s="62"/>
      <c r="G45" s="62"/>
      <c r="H45" s="29" t="s">
        <v>33</v>
      </c>
      <c r="I45" s="62"/>
      <c r="J45" s="62"/>
      <c r="K45" s="62"/>
      <c r="L45" s="62"/>
      <c r="M45" s="62"/>
      <c r="N45" s="24" t="s">
        <v>33</v>
      </c>
      <c r="O45" s="62"/>
      <c r="P45" s="62"/>
      <c r="Q45" s="62"/>
      <c r="R45" s="29" t="s">
        <v>33</v>
      </c>
      <c r="S45" s="62"/>
      <c r="T45" s="62"/>
      <c r="Y45" s="36"/>
    </row>
    <row r="46" spans="4:25">
      <c r="D46" s="24" t="s">
        <v>33</v>
      </c>
      <c r="E46" s="62"/>
      <c r="F46" s="62"/>
      <c r="G46" s="62"/>
      <c r="H46" s="29" t="s">
        <v>33</v>
      </c>
      <c r="I46" s="62"/>
      <c r="J46" s="62"/>
      <c r="K46" s="62"/>
      <c r="L46" s="62"/>
      <c r="M46" s="62"/>
      <c r="N46" s="24" t="s">
        <v>33</v>
      </c>
      <c r="O46" s="62"/>
      <c r="P46" s="62"/>
      <c r="Q46" s="62"/>
      <c r="R46" s="29" t="s">
        <v>33</v>
      </c>
      <c r="S46" s="62"/>
      <c r="T46" s="62"/>
      <c r="Y46" s="36"/>
    </row>
    <row r="47" spans="4:25">
      <c r="D47" s="24" t="s">
        <v>33</v>
      </c>
      <c r="E47" s="62"/>
      <c r="F47" s="62"/>
      <c r="G47" s="62"/>
      <c r="H47" s="29" t="s">
        <v>33</v>
      </c>
      <c r="I47" s="62"/>
      <c r="J47" s="62"/>
      <c r="K47" s="62"/>
      <c r="L47" s="62"/>
      <c r="M47" s="62"/>
      <c r="N47" s="24" t="s">
        <v>33</v>
      </c>
      <c r="O47" s="62"/>
      <c r="P47" s="62"/>
      <c r="Q47" s="62"/>
      <c r="R47" s="29" t="s">
        <v>33</v>
      </c>
      <c r="S47" s="62"/>
      <c r="T47" s="62"/>
      <c r="Y47" s="36"/>
    </row>
    <row r="48" spans="4:25">
      <c r="D48" s="24" t="s">
        <v>33</v>
      </c>
      <c r="E48" s="62"/>
      <c r="F48" s="62"/>
      <c r="G48" s="62"/>
      <c r="H48" s="29" t="s">
        <v>33</v>
      </c>
      <c r="I48" s="62"/>
      <c r="J48" s="62"/>
      <c r="K48" s="62"/>
      <c r="L48" s="62"/>
      <c r="M48" s="62"/>
      <c r="N48" s="24" t="s">
        <v>33</v>
      </c>
      <c r="O48" s="62"/>
      <c r="P48" s="62"/>
      <c r="Q48" s="62"/>
      <c r="R48" s="29" t="s">
        <v>33</v>
      </c>
      <c r="S48" s="62"/>
      <c r="T48" s="62"/>
      <c r="Y48" s="36"/>
    </row>
    <row r="49" spans="4:25">
      <c r="D49" s="24" t="s">
        <v>33</v>
      </c>
      <c r="E49" s="62"/>
      <c r="F49" s="62"/>
      <c r="G49" s="62"/>
      <c r="H49" s="29" t="s">
        <v>33</v>
      </c>
      <c r="I49" s="62"/>
      <c r="J49" s="62"/>
      <c r="K49" s="62"/>
      <c r="L49" s="62"/>
      <c r="M49" s="62"/>
      <c r="N49" s="24" t="s">
        <v>33</v>
      </c>
      <c r="O49" s="62"/>
      <c r="P49" s="62"/>
      <c r="Q49" s="62"/>
      <c r="R49" s="29" t="s">
        <v>33</v>
      </c>
      <c r="S49" s="62"/>
      <c r="T49" s="62"/>
      <c r="Y49" s="36"/>
    </row>
  </sheetData>
  <sheetProtection password="CC7B" sheet="1" objects="1" scenarios="1" selectLockedCells="1"/>
  <mergeCells count="3">
    <mergeCell ref="B12:J12"/>
    <mergeCell ref="L12:T12"/>
    <mergeCell ref="V12:AA12"/>
  </mergeCells>
  <phoneticPr fontId="2" type="noConversion"/>
  <pageMargins left="0.39370078740157483" right="0.39370078740157483" top="0.74803149606299213" bottom="0.74803149606299213" header="0.31496062992125984" footer="0.31496062992125984"/>
  <pageSetup paperSize="9" scale="87" orientation="portrait" r:id="rId1"/>
  <headerFooter>
    <oddFooter>&amp;C第&amp;P頁，共&amp;N頁</oddFooter>
  </headerFooter>
  <colBreaks count="2" manualBreakCount="2">
    <brk id="10" max="1048575" man="1"/>
    <brk id="20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A1:AA99"/>
  <sheetViews>
    <sheetView view="pageBreakPreview" zoomScale="80" zoomScaleNormal="100" zoomScaleSheetLayoutView="80" workbookViewId="0">
      <selection activeCell="K209" sqref="K209"/>
    </sheetView>
  </sheetViews>
  <sheetFormatPr defaultColWidth="9" defaultRowHeight="16.5"/>
  <cols>
    <col min="1" max="1" width="8.625" style="3" customWidth="1"/>
    <col min="2" max="3" width="10.375" style="3" bestFit="1" customWidth="1"/>
    <col min="4" max="4" width="6.875" style="3" customWidth="1"/>
    <col min="5" max="5" width="10.625" style="3" customWidth="1"/>
    <col min="6" max="7" width="10.375" style="3" bestFit="1" customWidth="1"/>
    <col min="8" max="8" width="12" style="3" bestFit="1" customWidth="1"/>
    <col min="9" max="10" width="10.375" style="3" customWidth="1"/>
    <col min="11" max="11" width="8.625" style="3" customWidth="1"/>
    <col min="12" max="13" width="10.375" style="3" bestFit="1" customWidth="1"/>
    <col min="14" max="14" width="6.875" style="3" customWidth="1"/>
    <col min="15" max="15" width="8.25" style="3" bestFit="1" customWidth="1"/>
    <col min="16" max="17" width="10.375" style="3" bestFit="1" customWidth="1"/>
    <col min="18" max="18" width="12" style="3" bestFit="1" customWidth="1"/>
    <col min="19" max="20" width="10.375" style="3" customWidth="1"/>
    <col min="21" max="21" width="9.125" style="3" bestFit="1" customWidth="1"/>
    <col min="22" max="22" width="9" style="3"/>
    <col min="23" max="24" width="15.125" style="14" bestFit="1" customWidth="1"/>
    <col min="25" max="25" width="9.125" style="14" bestFit="1" customWidth="1"/>
    <col min="26" max="26" width="14" style="16" customWidth="1"/>
    <col min="27" max="27" width="16.625" style="3" customWidth="1"/>
    <col min="28" max="16384" width="9" style="13"/>
  </cols>
  <sheetData>
    <row r="1" spans="1:27" s="79" customFormat="1" ht="33" customHeight="1" thickBot="1">
      <c r="A1" s="75" t="s">
        <v>14</v>
      </c>
      <c r="B1" s="4"/>
      <c r="C1" s="4"/>
      <c r="D1" s="112"/>
      <c r="E1" s="4"/>
      <c r="F1" s="4"/>
      <c r="G1" s="4"/>
      <c r="H1" s="115"/>
      <c r="I1" s="116"/>
      <c r="J1" s="76"/>
      <c r="K1" s="77" t="s">
        <v>15</v>
      </c>
      <c r="L1" s="9"/>
      <c r="M1" s="9"/>
      <c r="N1" s="120"/>
      <c r="O1" s="9"/>
      <c r="P1" s="9"/>
      <c r="Q1" s="9"/>
      <c r="R1" s="122"/>
      <c r="S1" s="123"/>
      <c r="T1" s="124"/>
      <c r="U1" s="127" t="s">
        <v>16</v>
      </c>
      <c r="V1" s="128"/>
      <c r="W1" s="128"/>
      <c r="X1" s="128"/>
      <c r="Y1" s="128"/>
      <c r="Z1" s="128"/>
      <c r="AA1" s="78"/>
    </row>
    <row r="2" spans="1:27" ht="33">
      <c r="A2" s="80" t="s">
        <v>0</v>
      </c>
      <c r="B2" s="5" t="s">
        <v>29</v>
      </c>
      <c r="C2" s="110" t="s">
        <v>28</v>
      </c>
      <c r="D2" s="135" t="s">
        <v>17</v>
      </c>
      <c r="E2" s="111" t="s">
        <v>3</v>
      </c>
      <c r="F2" s="5" t="s">
        <v>30</v>
      </c>
      <c r="G2" s="110" t="s">
        <v>31</v>
      </c>
      <c r="H2" s="132" t="s">
        <v>32</v>
      </c>
      <c r="I2" s="134" t="s">
        <v>27</v>
      </c>
      <c r="J2" s="111" t="s">
        <v>18</v>
      </c>
      <c r="K2" s="80" t="s">
        <v>0</v>
      </c>
      <c r="L2" s="5" t="s">
        <v>29</v>
      </c>
      <c r="M2" s="110" t="s">
        <v>28</v>
      </c>
      <c r="N2" s="133" t="s">
        <v>17</v>
      </c>
      <c r="O2" s="111" t="s">
        <v>3</v>
      </c>
      <c r="P2" s="5" t="s">
        <v>30</v>
      </c>
      <c r="Q2" s="110" t="s">
        <v>31</v>
      </c>
      <c r="R2" s="132" t="s">
        <v>32</v>
      </c>
      <c r="S2" s="125" t="s">
        <v>27</v>
      </c>
      <c r="T2" s="126" t="s">
        <v>26</v>
      </c>
      <c r="U2" s="136" t="s">
        <v>19</v>
      </c>
      <c r="V2" s="137" t="s">
        <v>20</v>
      </c>
      <c r="W2" s="138" t="s">
        <v>21</v>
      </c>
      <c r="X2" s="138" t="s">
        <v>22</v>
      </c>
      <c r="Y2" s="138" t="s">
        <v>23</v>
      </c>
      <c r="Z2" s="134" t="s">
        <v>24</v>
      </c>
      <c r="AA2" s="111" t="s">
        <v>25</v>
      </c>
    </row>
    <row r="3" spans="1:27">
      <c r="A3" s="81" t="s">
        <v>36</v>
      </c>
      <c r="B3" s="82">
        <v>27926</v>
      </c>
      <c r="C3" s="107">
        <v>370</v>
      </c>
      <c r="D3" s="211">
        <v>1</v>
      </c>
      <c r="E3" s="108" t="s">
        <v>8</v>
      </c>
      <c r="F3" s="1">
        <v>1</v>
      </c>
      <c r="G3" s="113">
        <v>1</v>
      </c>
      <c r="H3" s="213">
        <v>10332620</v>
      </c>
      <c r="I3" s="214" t="s">
        <v>33</v>
      </c>
      <c r="J3" s="114"/>
      <c r="K3" s="83" t="s">
        <v>36</v>
      </c>
      <c r="L3" s="1">
        <v>31507</v>
      </c>
      <c r="M3" s="118">
        <v>370</v>
      </c>
      <c r="N3" s="211">
        <v>1</v>
      </c>
      <c r="O3" s="119" t="s">
        <v>8</v>
      </c>
      <c r="P3" s="1">
        <v>88634</v>
      </c>
      <c r="Q3" s="113">
        <v>100000</v>
      </c>
      <c r="R3" s="213">
        <v>10332588</v>
      </c>
      <c r="S3" s="215" t="s">
        <v>33</v>
      </c>
      <c r="T3" s="216"/>
      <c r="U3" s="219">
        <v>1</v>
      </c>
      <c r="V3" s="220" t="s">
        <v>8</v>
      </c>
      <c r="W3" s="221">
        <v>10332620</v>
      </c>
      <c r="X3" s="221">
        <v>10332588</v>
      </c>
      <c r="Y3" s="222">
        <v>-32</v>
      </c>
      <c r="Z3" s="223" t="s">
        <v>33</v>
      </c>
      <c r="AA3" s="121"/>
    </row>
    <row r="4" spans="1:27" ht="17.25" thickBot="1">
      <c r="A4" s="85"/>
      <c r="B4" s="82"/>
      <c r="C4" s="107"/>
      <c r="D4" s="211" t="s">
        <v>33</v>
      </c>
      <c r="E4" s="108"/>
      <c r="F4" s="1"/>
      <c r="G4" s="113"/>
      <c r="H4" s="213" t="s">
        <v>33</v>
      </c>
      <c r="I4" s="214" t="s">
        <v>33</v>
      </c>
      <c r="J4" s="114"/>
      <c r="K4" s="83"/>
      <c r="L4" s="1"/>
      <c r="M4" s="118"/>
      <c r="N4" s="212">
        <v>2</v>
      </c>
      <c r="O4" s="119" t="s">
        <v>9</v>
      </c>
      <c r="P4" s="1">
        <v>11366</v>
      </c>
      <c r="Q4" s="113">
        <v>100000</v>
      </c>
      <c r="R4" s="209">
        <v>1325002</v>
      </c>
      <c r="S4" s="217" t="s">
        <v>33</v>
      </c>
      <c r="T4" s="218"/>
      <c r="U4" s="224">
        <v>2</v>
      </c>
      <c r="V4" s="225" t="s">
        <v>9</v>
      </c>
      <c r="W4" s="226">
        <v>1324970</v>
      </c>
      <c r="X4" s="226">
        <v>1325002</v>
      </c>
      <c r="Y4" s="227">
        <v>32</v>
      </c>
      <c r="Z4" s="228" t="s">
        <v>33</v>
      </c>
      <c r="AA4" s="121"/>
    </row>
    <row r="5" spans="1:27" ht="17.25" thickBot="1">
      <c r="A5" s="85" t="s">
        <v>37</v>
      </c>
      <c r="B5" s="82">
        <v>3581</v>
      </c>
      <c r="C5" s="107">
        <v>370</v>
      </c>
      <c r="D5" s="212">
        <v>1</v>
      </c>
      <c r="E5" s="108" t="s">
        <v>9</v>
      </c>
      <c r="F5" s="1">
        <v>1</v>
      </c>
      <c r="G5" s="113">
        <v>1</v>
      </c>
      <c r="H5" s="209">
        <v>1324970</v>
      </c>
      <c r="I5" s="210" t="s">
        <v>33</v>
      </c>
      <c r="J5" s="114"/>
      <c r="K5" s="83"/>
      <c r="L5" s="1"/>
      <c r="M5" s="6"/>
      <c r="N5" s="109" t="s">
        <v>33</v>
      </c>
      <c r="O5" s="84"/>
      <c r="P5" s="1"/>
      <c r="Q5" s="1"/>
      <c r="R5" s="117" t="s">
        <v>33</v>
      </c>
      <c r="S5" s="117" t="s">
        <v>33</v>
      </c>
      <c r="T5" s="117"/>
      <c r="U5" s="129" t="s">
        <v>33</v>
      </c>
      <c r="V5" s="129" t="s">
        <v>33</v>
      </c>
      <c r="W5" s="130" t="s">
        <v>33</v>
      </c>
      <c r="X5" s="130" t="s">
        <v>33</v>
      </c>
      <c r="Y5" s="131" t="s">
        <v>33</v>
      </c>
      <c r="Z5" s="109" t="s">
        <v>33</v>
      </c>
      <c r="AA5" s="10"/>
    </row>
    <row r="6" spans="1:27">
      <c r="A6" s="85"/>
      <c r="B6" s="82"/>
      <c r="C6" s="107"/>
      <c r="D6" s="237"/>
      <c r="E6" s="108"/>
      <c r="F6" s="1"/>
      <c r="G6" s="113"/>
      <c r="H6" s="238"/>
      <c r="I6" s="238"/>
      <c r="J6" s="114"/>
      <c r="K6" s="83"/>
      <c r="L6" s="1"/>
      <c r="M6" s="6"/>
      <c r="N6" s="109"/>
      <c r="O6" s="84"/>
      <c r="P6" s="1"/>
      <c r="Q6" s="1"/>
      <c r="R6" s="117"/>
      <c r="S6" s="117"/>
      <c r="T6" s="117"/>
      <c r="U6" s="129"/>
      <c r="V6" s="129"/>
      <c r="W6" s="130"/>
      <c r="X6" s="130"/>
      <c r="Y6" s="131"/>
      <c r="Z6" s="109"/>
      <c r="AA6" s="10"/>
    </row>
    <row r="7" spans="1:27">
      <c r="A7" s="85"/>
      <c r="B7" s="82"/>
      <c r="C7" s="107"/>
      <c r="D7" s="237"/>
      <c r="E7" s="108"/>
      <c r="F7" s="1"/>
      <c r="G7" s="113"/>
      <c r="H7" s="238"/>
      <c r="I7" s="238"/>
      <c r="J7" s="114"/>
      <c r="K7" s="83"/>
      <c r="L7" s="1"/>
      <c r="M7" s="6"/>
      <c r="N7" s="109"/>
      <c r="O7" s="84"/>
      <c r="P7" s="1"/>
      <c r="Q7" s="1"/>
      <c r="R7" s="117"/>
      <c r="S7" s="117"/>
      <c r="T7" s="117"/>
      <c r="U7" s="129"/>
      <c r="V7" s="129"/>
      <c r="W7" s="130"/>
      <c r="X7" s="130"/>
      <c r="Y7" s="131"/>
      <c r="Z7" s="109"/>
      <c r="AA7" s="10"/>
    </row>
    <row r="8" spans="1:27">
      <c r="A8" s="85"/>
      <c r="B8" s="82"/>
      <c r="C8" s="107"/>
      <c r="D8" s="237"/>
      <c r="E8" s="108"/>
      <c r="F8" s="1"/>
      <c r="G8" s="113"/>
      <c r="H8" s="238"/>
      <c r="I8" s="238"/>
      <c r="J8" s="114"/>
      <c r="K8" s="83"/>
      <c r="L8" s="1"/>
      <c r="M8" s="6"/>
      <c r="N8" s="109"/>
      <c r="O8" s="84"/>
      <c r="P8" s="1"/>
      <c r="Q8" s="1"/>
      <c r="R8" s="117"/>
      <c r="S8" s="117"/>
      <c r="T8" s="117"/>
      <c r="U8" s="129"/>
      <c r="V8" s="129"/>
      <c r="W8" s="130"/>
      <c r="X8" s="130"/>
      <c r="Y8" s="131"/>
      <c r="Z8" s="109"/>
      <c r="AA8" s="10"/>
    </row>
    <row r="9" spans="1:27">
      <c r="A9" s="85"/>
      <c r="B9" s="82"/>
      <c r="C9" s="107"/>
      <c r="D9" s="237"/>
      <c r="E9" s="108"/>
      <c r="F9" s="1"/>
      <c r="G9" s="113"/>
      <c r="H9" s="238"/>
      <c r="I9" s="238"/>
      <c r="J9" s="114"/>
      <c r="K9" s="83"/>
      <c r="L9" s="1"/>
      <c r="M9" s="6"/>
      <c r="N9" s="109"/>
      <c r="O9" s="84"/>
      <c r="P9" s="1"/>
      <c r="Q9" s="1"/>
      <c r="R9" s="117"/>
      <c r="S9" s="117"/>
      <c r="T9" s="117"/>
      <c r="U9" s="129"/>
      <c r="V9" s="129"/>
      <c r="W9" s="130"/>
      <c r="X9" s="130"/>
      <c r="Y9" s="131"/>
      <c r="Z9" s="109"/>
      <c r="AA9" s="10"/>
    </row>
    <row r="10" spans="1:27">
      <c r="A10" s="85"/>
      <c r="B10" s="6"/>
      <c r="C10" s="82"/>
      <c r="D10" s="109" t="s">
        <v>33</v>
      </c>
      <c r="E10" s="1"/>
      <c r="F10" s="1"/>
      <c r="G10" s="1"/>
      <c r="H10" s="117" t="s">
        <v>33</v>
      </c>
      <c r="I10" s="117" t="s">
        <v>33</v>
      </c>
      <c r="J10" s="6"/>
      <c r="K10" s="83"/>
      <c r="L10" s="1"/>
      <c r="M10" s="6"/>
      <c r="N10" s="1" t="s">
        <v>33</v>
      </c>
      <c r="O10" s="84"/>
      <c r="P10" s="1"/>
      <c r="Q10" s="1"/>
      <c r="R10" s="6" t="s">
        <v>33</v>
      </c>
      <c r="S10" s="6" t="s">
        <v>33</v>
      </c>
      <c r="T10" s="6"/>
      <c r="U10" s="10" t="s">
        <v>33</v>
      </c>
      <c r="V10" s="10" t="s">
        <v>33</v>
      </c>
      <c r="W10" s="11" t="s">
        <v>33</v>
      </c>
      <c r="X10" s="11" t="s">
        <v>33</v>
      </c>
      <c r="Y10" s="12" t="s">
        <v>33</v>
      </c>
      <c r="Z10" s="1" t="s">
        <v>33</v>
      </c>
      <c r="AA10" s="10"/>
    </row>
    <row r="11" spans="1:27">
      <c r="A11" s="179"/>
      <c r="B11" s="58"/>
      <c r="C11" s="58"/>
      <c r="D11" s="56" t="s">
        <v>33</v>
      </c>
      <c r="E11" s="56"/>
      <c r="F11" s="56"/>
      <c r="G11" s="56"/>
      <c r="H11" s="58" t="s">
        <v>33</v>
      </c>
      <c r="I11" s="58" t="s">
        <v>33</v>
      </c>
      <c r="J11" s="58"/>
      <c r="K11" s="180"/>
      <c r="L11" s="56"/>
      <c r="M11" s="58"/>
      <c r="N11" s="56" t="s">
        <v>33</v>
      </c>
      <c r="O11" s="181"/>
      <c r="P11" s="56"/>
      <c r="Q11" s="56"/>
      <c r="R11" s="58" t="s">
        <v>33</v>
      </c>
      <c r="S11" s="58" t="s">
        <v>33</v>
      </c>
      <c r="T11" s="58" t="s">
        <v>33</v>
      </c>
      <c r="U11" s="57" t="s">
        <v>33</v>
      </c>
      <c r="V11" s="57" t="s">
        <v>33</v>
      </c>
      <c r="W11" s="182" t="s">
        <v>33</v>
      </c>
      <c r="X11" s="182" t="s">
        <v>33</v>
      </c>
      <c r="Y11" s="183" t="s">
        <v>33</v>
      </c>
      <c r="Z11" s="56" t="s">
        <v>33</v>
      </c>
      <c r="AA11" s="57"/>
    </row>
    <row r="12" spans="1:27" ht="171.75" customHeight="1">
      <c r="A12" s="184" t="s">
        <v>38</v>
      </c>
      <c r="B12" s="355" t="s">
        <v>42</v>
      </c>
      <c r="C12" s="356"/>
      <c r="D12" s="356"/>
      <c r="E12" s="356"/>
      <c r="F12" s="356"/>
      <c r="G12" s="356"/>
      <c r="H12" s="356"/>
      <c r="I12" s="356"/>
      <c r="J12" s="356"/>
      <c r="K12" s="184" t="s">
        <v>38</v>
      </c>
      <c r="L12" s="355" t="s">
        <v>41</v>
      </c>
      <c r="M12" s="356"/>
      <c r="N12" s="356"/>
      <c r="O12" s="356"/>
      <c r="P12" s="356"/>
      <c r="Q12" s="356"/>
      <c r="R12" s="356"/>
      <c r="S12" s="356"/>
      <c r="T12" s="356"/>
      <c r="U12" s="184" t="s">
        <v>38</v>
      </c>
      <c r="V12" s="355" t="s">
        <v>40</v>
      </c>
      <c r="W12" s="357"/>
      <c r="X12" s="357"/>
      <c r="Y12" s="357"/>
      <c r="Z12" s="357"/>
      <c r="AA12" s="357"/>
    </row>
    <row r="13" spans="1:27">
      <c r="D13" s="2" t="s">
        <v>33</v>
      </c>
      <c r="E13" s="8"/>
      <c r="F13" s="8"/>
      <c r="G13" s="8"/>
      <c r="H13" s="7" t="s">
        <v>33</v>
      </c>
      <c r="I13" s="8"/>
      <c r="J13" s="8"/>
      <c r="K13" s="8"/>
      <c r="L13" s="8"/>
      <c r="M13" s="8"/>
      <c r="N13" s="2" t="s">
        <v>33</v>
      </c>
      <c r="O13" s="8"/>
      <c r="P13" s="8"/>
      <c r="Q13" s="8"/>
      <c r="R13" s="7" t="s">
        <v>33</v>
      </c>
      <c r="S13" s="8"/>
      <c r="T13" s="8"/>
      <c r="Y13" s="15"/>
    </row>
    <row r="14" spans="1:27">
      <c r="D14" s="2" t="s">
        <v>33</v>
      </c>
      <c r="E14" s="8"/>
      <c r="F14" s="8"/>
      <c r="G14" s="8"/>
      <c r="H14" s="7" t="s">
        <v>33</v>
      </c>
      <c r="I14" s="8"/>
      <c r="J14" s="8"/>
      <c r="K14" s="8"/>
      <c r="L14" s="8"/>
      <c r="M14" s="8"/>
      <c r="N14" s="2" t="s">
        <v>33</v>
      </c>
      <c r="O14" s="8"/>
      <c r="P14" s="8"/>
      <c r="Q14" s="8"/>
      <c r="R14" s="7" t="s">
        <v>33</v>
      </c>
      <c r="S14" s="8"/>
      <c r="T14" s="8"/>
      <c r="Y14" s="15"/>
    </row>
    <row r="15" spans="1:27">
      <c r="D15" s="2" t="s">
        <v>33</v>
      </c>
      <c r="E15" s="8"/>
      <c r="F15" s="8"/>
      <c r="G15" s="8"/>
      <c r="H15" s="7" t="s">
        <v>33</v>
      </c>
      <c r="I15" s="8"/>
      <c r="J15" s="8"/>
      <c r="K15" s="8"/>
      <c r="L15" s="8"/>
      <c r="M15" s="8"/>
      <c r="N15" s="2" t="s">
        <v>33</v>
      </c>
      <c r="O15" s="8"/>
      <c r="P15" s="8"/>
      <c r="Q15" s="8"/>
      <c r="R15" s="7" t="s">
        <v>33</v>
      </c>
      <c r="S15" s="8"/>
      <c r="T15" s="8"/>
      <c r="Y15" s="15"/>
    </row>
    <row r="16" spans="1:27">
      <c r="D16" s="2" t="s">
        <v>33</v>
      </c>
      <c r="E16" s="8"/>
      <c r="F16" s="8"/>
      <c r="G16" s="8"/>
      <c r="H16" s="7" t="s">
        <v>33</v>
      </c>
      <c r="I16" s="8"/>
      <c r="J16" s="8"/>
      <c r="K16" s="8"/>
      <c r="L16" s="8"/>
      <c r="M16" s="8"/>
      <c r="N16" s="2" t="s">
        <v>33</v>
      </c>
      <c r="O16" s="8"/>
      <c r="P16" s="8"/>
      <c r="Q16" s="8"/>
      <c r="R16" s="7" t="s">
        <v>33</v>
      </c>
      <c r="S16" s="8"/>
      <c r="T16" s="8"/>
      <c r="Y16" s="15"/>
    </row>
    <row r="17" spans="4:25">
      <c r="D17" s="2" t="s">
        <v>33</v>
      </c>
      <c r="E17" s="8"/>
      <c r="F17" s="8"/>
      <c r="G17" s="8"/>
      <c r="H17" s="7" t="s">
        <v>33</v>
      </c>
      <c r="I17" s="8"/>
      <c r="J17" s="8"/>
      <c r="K17" s="8"/>
      <c r="L17" s="8"/>
      <c r="M17" s="8"/>
      <c r="N17" s="2" t="s">
        <v>33</v>
      </c>
      <c r="O17" s="8"/>
      <c r="P17" s="8"/>
      <c r="Q17" s="8"/>
      <c r="R17" s="7" t="s">
        <v>33</v>
      </c>
      <c r="S17" s="8"/>
      <c r="T17" s="8"/>
      <c r="Y17" s="15"/>
    </row>
    <row r="18" spans="4:25">
      <c r="D18" s="2" t="s">
        <v>33</v>
      </c>
      <c r="E18" s="8"/>
      <c r="F18" s="8"/>
      <c r="G18" s="8"/>
      <c r="H18" s="7" t="s">
        <v>33</v>
      </c>
      <c r="I18" s="8"/>
      <c r="J18" s="8"/>
      <c r="K18" s="8"/>
      <c r="L18" s="8"/>
      <c r="M18" s="8"/>
      <c r="N18" s="2" t="s">
        <v>33</v>
      </c>
      <c r="O18" s="8"/>
      <c r="P18" s="8"/>
      <c r="Q18" s="8"/>
      <c r="R18" s="7" t="s">
        <v>33</v>
      </c>
      <c r="S18" s="8"/>
      <c r="T18" s="8"/>
      <c r="Y18" s="15"/>
    </row>
    <row r="19" spans="4:25">
      <c r="D19" s="2" t="s">
        <v>33</v>
      </c>
      <c r="E19" s="8"/>
      <c r="F19" s="8"/>
      <c r="G19" s="8"/>
      <c r="H19" s="7" t="s">
        <v>33</v>
      </c>
      <c r="I19" s="8"/>
      <c r="J19" s="8"/>
      <c r="K19" s="8"/>
      <c r="L19" s="8"/>
      <c r="M19" s="8"/>
      <c r="N19" s="2" t="s">
        <v>33</v>
      </c>
      <c r="O19" s="8"/>
      <c r="P19" s="8"/>
      <c r="Q19" s="8"/>
      <c r="R19" s="7" t="s">
        <v>33</v>
      </c>
      <c r="S19" s="8"/>
      <c r="T19" s="8"/>
      <c r="Y19" s="15"/>
    </row>
    <row r="20" spans="4:25">
      <c r="D20" s="2" t="s">
        <v>33</v>
      </c>
      <c r="E20" s="8"/>
      <c r="F20" s="8"/>
      <c r="G20" s="8"/>
      <c r="H20" s="7" t="s">
        <v>33</v>
      </c>
      <c r="I20" s="8"/>
      <c r="J20" s="8"/>
      <c r="K20" s="8"/>
      <c r="L20" s="8"/>
      <c r="M20" s="8"/>
      <c r="N20" s="2" t="s">
        <v>33</v>
      </c>
      <c r="O20" s="8"/>
      <c r="P20" s="8"/>
      <c r="Q20" s="8"/>
      <c r="R20" s="7" t="s">
        <v>33</v>
      </c>
      <c r="S20" s="8"/>
      <c r="T20" s="8"/>
      <c r="Y20" s="15"/>
    </row>
    <row r="21" spans="4:25">
      <c r="D21" s="2" t="s">
        <v>33</v>
      </c>
      <c r="E21" s="8"/>
      <c r="F21" s="8"/>
      <c r="G21" s="8"/>
      <c r="H21" s="7" t="s">
        <v>33</v>
      </c>
      <c r="I21" s="8"/>
      <c r="J21" s="8"/>
      <c r="K21" s="8"/>
      <c r="L21" s="8"/>
      <c r="M21" s="8"/>
      <c r="N21" s="2" t="s">
        <v>33</v>
      </c>
      <c r="O21" s="8"/>
      <c r="P21" s="8"/>
      <c r="Q21" s="8"/>
      <c r="R21" s="7" t="s">
        <v>33</v>
      </c>
      <c r="S21" s="8"/>
      <c r="T21" s="8"/>
      <c r="Y21" s="15"/>
    </row>
    <row r="22" spans="4:25">
      <c r="D22" s="2" t="s">
        <v>33</v>
      </c>
      <c r="E22" s="8"/>
      <c r="F22" s="8"/>
      <c r="G22" s="8"/>
      <c r="H22" s="7" t="s">
        <v>33</v>
      </c>
      <c r="I22" s="8"/>
      <c r="J22" s="8"/>
      <c r="K22" s="8"/>
      <c r="L22" s="8"/>
      <c r="M22" s="8"/>
      <c r="N22" s="2" t="s">
        <v>33</v>
      </c>
      <c r="O22" s="8"/>
      <c r="P22" s="8"/>
      <c r="Q22" s="8"/>
      <c r="R22" s="7" t="s">
        <v>33</v>
      </c>
      <c r="S22" s="8"/>
      <c r="T22" s="8"/>
      <c r="Y22" s="15"/>
    </row>
    <row r="23" spans="4:25">
      <c r="D23" s="2" t="s">
        <v>33</v>
      </c>
      <c r="E23" s="8"/>
      <c r="F23" s="8"/>
      <c r="G23" s="8"/>
      <c r="H23" s="7" t="s">
        <v>33</v>
      </c>
      <c r="I23" s="8"/>
      <c r="J23" s="8"/>
      <c r="K23" s="8"/>
      <c r="L23" s="8"/>
      <c r="M23" s="8"/>
      <c r="N23" s="2" t="s">
        <v>33</v>
      </c>
      <c r="O23" s="8"/>
      <c r="P23" s="8"/>
      <c r="Q23" s="8"/>
      <c r="R23" s="7" t="s">
        <v>33</v>
      </c>
      <c r="S23" s="8"/>
      <c r="T23" s="8"/>
      <c r="Y23" s="15"/>
    </row>
    <row r="24" spans="4:25">
      <c r="D24" s="2" t="s">
        <v>33</v>
      </c>
      <c r="E24" s="8"/>
      <c r="F24" s="8"/>
      <c r="G24" s="8"/>
      <c r="H24" s="7" t="s">
        <v>33</v>
      </c>
      <c r="I24" s="8"/>
      <c r="J24" s="8"/>
      <c r="K24" s="8"/>
      <c r="L24" s="8"/>
      <c r="M24" s="8"/>
      <c r="N24" s="2" t="s">
        <v>33</v>
      </c>
      <c r="O24" s="8"/>
      <c r="P24" s="8"/>
      <c r="Q24" s="8"/>
      <c r="R24" s="7" t="s">
        <v>33</v>
      </c>
      <c r="S24" s="8"/>
      <c r="T24" s="8"/>
      <c r="Y24" s="15"/>
    </row>
    <row r="25" spans="4:25">
      <c r="D25" s="2" t="s">
        <v>33</v>
      </c>
      <c r="E25" s="8"/>
      <c r="F25" s="8"/>
      <c r="G25" s="8"/>
      <c r="H25" s="7" t="s">
        <v>33</v>
      </c>
      <c r="I25" s="8"/>
      <c r="J25" s="8"/>
      <c r="K25" s="8"/>
      <c r="L25" s="8"/>
      <c r="M25" s="8"/>
      <c r="N25" s="2" t="s">
        <v>33</v>
      </c>
      <c r="O25" s="8"/>
      <c r="P25" s="8"/>
      <c r="Q25" s="8"/>
      <c r="R25" s="7" t="s">
        <v>33</v>
      </c>
      <c r="S25" s="8"/>
      <c r="T25" s="8"/>
      <c r="Y25" s="15"/>
    </row>
    <row r="26" spans="4:25">
      <c r="D26" s="2" t="s">
        <v>33</v>
      </c>
      <c r="E26" s="8"/>
      <c r="F26" s="8"/>
      <c r="G26" s="8"/>
      <c r="H26" s="7" t="s">
        <v>33</v>
      </c>
      <c r="I26" s="8"/>
      <c r="J26" s="8"/>
      <c r="K26" s="8"/>
      <c r="L26" s="8"/>
      <c r="M26" s="8"/>
      <c r="N26" s="2" t="s">
        <v>33</v>
      </c>
      <c r="O26" s="8"/>
      <c r="P26" s="8"/>
      <c r="Q26" s="8"/>
      <c r="R26" s="7" t="s">
        <v>33</v>
      </c>
      <c r="S26" s="8"/>
      <c r="T26" s="8"/>
      <c r="Y26" s="15"/>
    </row>
    <row r="27" spans="4:25">
      <c r="D27" s="2" t="s">
        <v>33</v>
      </c>
      <c r="E27" s="8"/>
      <c r="F27" s="8"/>
      <c r="G27" s="8"/>
      <c r="H27" s="7" t="s">
        <v>33</v>
      </c>
      <c r="I27" s="8"/>
      <c r="J27" s="8"/>
      <c r="K27" s="8"/>
      <c r="L27" s="8"/>
      <c r="M27" s="8"/>
      <c r="N27" s="2" t="s">
        <v>33</v>
      </c>
      <c r="O27" s="8"/>
      <c r="P27" s="8"/>
      <c r="Q27" s="8"/>
      <c r="R27" s="7" t="s">
        <v>33</v>
      </c>
      <c r="S27" s="8"/>
      <c r="T27" s="8"/>
      <c r="Y27" s="15"/>
    </row>
    <row r="28" spans="4:25">
      <c r="D28" s="2" t="s">
        <v>33</v>
      </c>
      <c r="E28" s="8"/>
      <c r="F28" s="8"/>
      <c r="G28" s="8"/>
      <c r="H28" s="7" t="s">
        <v>33</v>
      </c>
      <c r="I28" s="8"/>
      <c r="J28" s="8"/>
      <c r="K28" s="8"/>
      <c r="L28" s="8"/>
      <c r="M28" s="8"/>
      <c r="N28" s="2" t="s">
        <v>33</v>
      </c>
      <c r="O28" s="8"/>
      <c r="P28" s="8"/>
      <c r="Q28" s="8"/>
      <c r="R28" s="7" t="s">
        <v>33</v>
      </c>
      <c r="S28" s="8"/>
      <c r="T28" s="8"/>
      <c r="Y28" s="15"/>
    </row>
    <row r="29" spans="4:25">
      <c r="D29" s="2" t="s">
        <v>33</v>
      </c>
      <c r="E29" s="8"/>
      <c r="F29" s="8"/>
      <c r="G29" s="8"/>
      <c r="H29" s="7" t="s">
        <v>33</v>
      </c>
      <c r="I29" s="8"/>
      <c r="J29" s="8"/>
      <c r="K29" s="8"/>
      <c r="L29" s="8"/>
      <c r="M29" s="8"/>
      <c r="N29" s="2" t="s">
        <v>33</v>
      </c>
      <c r="O29" s="8"/>
      <c r="P29" s="8"/>
      <c r="Q29" s="8"/>
      <c r="R29" s="7" t="s">
        <v>33</v>
      </c>
      <c r="S29" s="8"/>
      <c r="T29" s="8"/>
      <c r="Y29" s="15"/>
    </row>
    <row r="30" spans="4:25">
      <c r="D30" s="2" t="s">
        <v>33</v>
      </c>
      <c r="E30" s="8"/>
      <c r="F30" s="8"/>
      <c r="G30" s="8"/>
      <c r="H30" s="7" t="s">
        <v>33</v>
      </c>
      <c r="I30" s="8"/>
      <c r="J30" s="8"/>
      <c r="K30" s="8"/>
      <c r="L30" s="8"/>
      <c r="M30" s="8"/>
      <c r="N30" s="2" t="s">
        <v>33</v>
      </c>
      <c r="O30" s="8"/>
      <c r="P30" s="8"/>
      <c r="Q30" s="8"/>
      <c r="R30" s="7" t="s">
        <v>33</v>
      </c>
      <c r="S30" s="8"/>
      <c r="T30" s="8"/>
      <c r="Y30" s="15"/>
    </row>
    <row r="31" spans="4:25">
      <c r="D31" s="2" t="s">
        <v>33</v>
      </c>
      <c r="E31" s="8"/>
      <c r="F31" s="8"/>
      <c r="G31" s="8"/>
      <c r="H31" s="7" t="s">
        <v>33</v>
      </c>
      <c r="I31" s="8"/>
      <c r="J31" s="8"/>
      <c r="K31" s="8"/>
      <c r="L31" s="8"/>
      <c r="M31" s="8"/>
      <c r="N31" s="2" t="s">
        <v>33</v>
      </c>
      <c r="O31" s="8"/>
      <c r="P31" s="8"/>
      <c r="Q31" s="8"/>
      <c r="R31" s="7" t="s">
        <v>33</v>
      </c>
      <c r="S31" s="8"/>
      <c r="T31" s="8"/>
      <c r="Y31" s="15"/>
    </row>
    <row r="32" spans="4:25">
      <c r="D32" s="2" t="s">
        <v>33</v>
      </c>
      <c r="E32" s="8"/>
      <c r="F32" s="8"/>
      <c r="G32" s="8"/>
      <c r="H32" s="7" t="s">
        <v>33</v>
      </c>
      <c r="I32" s="8"/>
      <c r="J32" s="8"/>
      <c r="K32" s="8"/>
      <c r="L32" s="8"/>
      <c r="M32" s="8"/>
      <c r="N32" s="2" t="s">
        <v>33</v>
      </c>
      <c r="O32" s="8"/>
      <c r="P32" s="8"/>
      <c r="Q32" s="8"/>
      <c r="R32" s="7" t="s">
        <v>33</v>
      </c>
      <c r="S32" s="8"/>
      <c r="T32" s="8"/>
      <c r="Y32" s="15"/>
    </row>
    <row r="33" spans="4:25">
      <c r="D33" s="2" t="s">
        <v>33</v>
      </c>
      <c r="E33" s="8"/>
      <c r="F33" s="8"/>
      <c r="G33" s="8"/>
      <c r="H33" s="7" t="s">
        <v>33</v>
      </c>
      <c r="I33" s="8"/>
      <c r="J33" s="8"/>
      <c r="K33" s="8"/>
      <c r="L33" s="8"/>
      <c r="M33" s="8"/>
      <c r="N33" s="2" t="s">
        <v>33</v>
      </c>
      <c r="O33" s="8"/>
      <c r="P33" s="8"/>
      <c r="Q33" s="8"/>
      <c r="R33" s="7" t="s">
        <v>33</v>
      </c>
      <c r="S33" s="8"/>
      <c r="T33" s="8"/>
      <c r="Y33" s="15"/>
    </row>
    <row r="34" spans="4:25">
      <c r="D34" s="2" t="s">
        <v>33</v>
      </c>
      <c r="E34" s="8"/>
      <c r="F34" s="8"/>
      <c r="G34" s="8"/>
      <c r="H34" s="7" t="s">
        <v>33</v>
      </c>
      <c r="I34" s="8"/>
      <c r="J34" s="8"/>
      <c r="K34" s="8"/>
      <c r="L34" s="8"/>
      <c r="M34" s="8"/>
      <c r="N34" s="2" t="s">
        <v>33</v>
      </c>
      <c r="O34" s="8"/>
      <c r="P34" s="8"/>
      <c r="Q34" s="8"/>
      <c r="R34" s="7" t="s">
        <v>33</v>
      </c>
      <c r="S34" s="8"/>
      <c r="T34" s="8"/>
      <c r="Y34" s="15"/>
    </row>
    <row r="35" spans="4:25">
      <c r="D35" s="2" t="s">
        <v>33</v>
      </c>
      <c r="E35" s="8"/>
      <c r="F35" s="8"/>
      <c r="G35" s="8"/>
      <c r="H35" s="7" t="s">
        <v>33</v>
      </c>
      <c r="I35" s="8"/>
      <c r="J35" s="8"/>
      <c r="K35" s="8"/>
      <c r="L35" s="8"/>
      <c r="M35" s="8"/>
      <c r="N35" s="2" t="s">
        <v>33</v>
      </c>
      <c r="O35" s="8"/>
      <c r="P35" s="8"/>
      <c r="Q35" s="8"/>
      <c r="R35" s="7" t="s">
        <v>33</v>
      </c>
      <c r="S35" s="8"/>
      <c r="T35" s="8"/>
      <c r="Y35" s="15"/>
    </row>
    <row r="36" spans="4:25">
      <c r="D36" s="2" t="s">
        <v>33</v>
      </c>
      <c r="E36" s="8"/>
      <c r="F36" s="8"/>
      <c r="G36" s="8"/>
      <c r="H36" s="7" t="s">
        <v>33</v>
      </c>
      <c r="I36" s="8"/>
      <c r="J36" s="8"/>
      <c r="K36" s="8"/>
      <c r="L36" s="8"/>
      <c r="M36" s="8"/>
      <c r="N36" s="2" t="s">
        <v>33</v>
      </c>
      <c r="O36" s="8"/>
      <c r="P36" s="8"/>
      <c r="Q36" s="8"/>
      <c r="R36" s="7" t="s">
        <v>33</v>
      </c>
      <c r="S36" s="8"/>
      <c r="T36" s="8"/>
      <c r="Y36" s="15"/>
    </row>
    <row r="37" spans="4:25">
      <c r="D37" s="2" t="s">
        <v>33</v>
      </c>
      <c r="E37" s="8"/>
      <c r="F37" s="8"/>
      <c r="G37" s="8"/>
      <c r="H37" s="7" t="s">
        <v>33</v>
      </c>
      <c r="I37" s="8"/>
      <c r="J37" s="8"/>
      <c r="K37" s="8"/>
      <c r="L37" s="8"/>
      <c r="M37" s="8"/>
      <c r="N37" s="2" t="s">
        <v>33</v>
      </c>
      <c r="O37" s="8"/>
      <c r="P37" s="8"/>
      <c r="Q37" s="8"/>
      <c r="R37" s="7" t="s">
        <v>33</v>
      </c>
      <c r="S37" s="8"/>
      <c r="T37" s="8"/>
      <c r="Y37" s="15"/>
    </row>
    <row r="38" spans="4:25">
      <c r="D38" s="2" t="s">
        <v>33</v>
      </c>
      <c r="E38" s="8"/>
      <c r="F38" s="8"/>
      <c r="G38" s="8"/>
      <c r="H38" s="7" t="s">
        <v>33</v>
      </c>
      <c r="I38" s="8"/>
      <c r="J38" s="8"/>
      <c r="K38" s="8"/>
      <c r="L38" s="8"/>
      <c r="M38" s="8"/>
      <c r="N38" s="2" t="s">
        <v>33</v>
      </c>
      <c r="O38" s="8"/>
      <c r="P38" s="8"/>
      <c r="Q38" s="8"/>
      <c r="R38" s="7" t="s">
        <v>33</v>
      </c>
      <c r="S38" s="8"/>
      <c r="T38" s="8"/>
      <c r="Y38" s="15"/>
    </row>
    <row r="39" spans="4:25">
      <c r="D39" s="2" t="s">
        <v>33</v>
      </c>
      <c r="E39" s="8"/>
      <c r="F39" s="8"/>
      <c r="G39" s="8"/>
      <c r="H39" s="7" t="s">
        <v>33</v>
      </c>
      <c r="I39" s="8"/>
      <c r="J39" s="8"/>
      <c r="K39" s="8"/>
      <c r="L39" s="8"/>
      <c r="M39" s="8"/>
      <c r="N39" s="2" t="s">
        <v>33</v>
      </c>
      <c r="O39" s="8"/>
      <c r="P39" s="8"/>
      <c r="Q39" s="8"/>
      <c r="R39" s="7" t="s">
        <v>33</v>
      </c>
      <c r="S39" s="8"/>
      <c r="T39" s="8"/>
      <c r="Y39" s="15"/>
    </row>
    <row r="40" spans="4:25">
      <c r="D40" s="2" t="s">
        <v>33</v>
      </c>
      <c r="E40" s="8"/>
      <c r="F40" s="8"/>
      <c r="G40" s="8"/>
      <c r="H40" s="7" t="s">
        <v>33</v>
      </c>
      <c r="I40" s="8"/>
      <c r="J40" s="8"/>
      <c r="K40" s="8"/>
      <c r="L40" s="8"/>
      <c r="M40" s="8"/>
      <c r="N40" s="2" t="s">
        <v>33</v>
      </c>
      <c r="O40" s="8"/>
      <c r="P40" s="8"/>
      <c r="Q40" s="8"/>
      <c r="R40" s="7" t="s">
        <v>33</v>
      </c>
      <c r="S40" s="8"/>
      <c r="T40" s="8"/>
      <c r="Y40" s="15"/>
    </row>
    <row r="41" spans="4:25">
      <c r="D41" s="2" t="s">
        <v>33</v>
      </c>
      <c r="E41" s="8"/>
      <c r="F41" s="8"/>
      <c r="G41" s="8"/>
      <c r="H41" s="7" t="s">
        <v>33</v>
      </c>
      <c r="I41" s="8"/>
      <c r="J41" s="8"/>
      <c r="K41" s="8"/>
      <c r="L41" s="8"/>
      <c r="M41" s="8"/>
      <c r="N41" s="2" t="s">
        <v>33</v>
      </c>
      <c r="O41" s="8"/>
      <c r="P41" s="8"/>
      <c r="Q41" s="8"/>
      <c r="R41" s="7" t="s">
        <v>33</v>
      </c>
      <c r="S41" s="8"/>
      <c r="T41" s="8"/>
      <c r="Y41" s="15"/>
    </row>
    <row r="42" spans="4:25">
      <c r="D42" s="2" t="s">
        <v>33</v>
      </c>
      <c r="E42" s="8"/>
      <c r="F42" s="8"/>
      <c r="G42" s="8"/>
      <c r="H42" s="7" t="s">
        <v>33</v>
      </c>
      <c r="I42" s="8"/>
      <c r="J42" s="8"/>
      <c r="K42" s="8"/>
      <c r="L42" s="8"/>
      <c r="M42" s="8"/>
      <c r="N42" s="2" t="s">
        <v>33</v>
      </c>
      <c r="O42" s="8"/>
      <c r="P42" s="8"/>
      <c r="Q42" s="8"/>
      <c r="R42" s="7" t="s">
        <v>33</v>
      </c>
      <c r="S42" s="8"/>
      <c r="T42" s="8"/>
      <c r="Y42" s="15"/>
    </row>
    <row r="43" spans="4:25">
      <c r="D43" s="2" t="s">
        <v>33</v>
      </c>
      <c r="E43" s="8"/>
      <c r="F43" s="8"/>
      <c r="G43" s="8"/>
      <c r="H43" s="7" t="s">
        <v>33</v>
      </c>
      <c r="I43" s="8"/>
      <c r="J43" s="8"/>
      <c r="K43" s="8"/>
      <c r="L43" s="8"/>
      <c r="M43" s="8"/>
      <c r="N43" s="2" t="s">
        <v>33</v>
      </c>
      <c r="O43" s="8"/>
      <c r="P43" s="8"/>
      <c r="Q43" s="8"/>
      <c r="R43" s="7" t="s">
        <v>33</v>
      </c>
      <c r="S43" s="8"/>
      <c r="T43" s="8"/>
      <c r="Y43" s="15"/>
    </row>
    <row r="44" spans="4:25">
      <c r="D44" s="2" t="s">
        <v>33</v>
      </c>
      <c r="E44" s="8"/>
      <c r="F44" s="8"/>
      <c r="G44" s="8"/>
      <c r="H44" s="7" t="s">
        <v>33</v>
      </c>
      <c r="I44" s="8"/>
      <c r="J44" s="8"/>
      <c r="K44" s="8"/>
      <c r="L44" s="8"/>
      <c r="M44" s="8"/>
      <c r="N44" s="2" t="s">
        <v>33</v>
      </c>
      <c r="O44" s="8"/>
      <c r="P44" s="8"/>
      <c r="Q44" s="8"/>
      <c r="R44" s="7" t="s">
        <v>33</v>
      </c>
      <c r="S44" s="8"/>
      <c r="T44" s="8"/>
      <c r="Y44" s="15"/>
    </row>
    <row r="45" spans="4:25">
      <c r="D45" s="2" t="s">
        <v>33</v>
      </c>
      <c r="E45" s="8"/>
      <c r="F45" s="8"/>
      <c r="G45" s="8"/>
      <c r="H45" s="7" t="s">
        <v>33</v>
      </c>
      <c r="I45" s="8"/>
      <c r="J45" s="8"/>
      <c r="K45" s="8"/>
      <c r="L45" s="8"/>
      <c r="M45" s="8"/>
      <c r="N45" s="2" t="s">
        <v>33</v>
      </c>
      <c r="O45" s="8"/>
      <c r="P45" s="8"/>
      <c r="Q45" s="8"/>
      <c r="R45" s="7" t="s">
        <v>33</v>
      </c>
      <c r="S45" s="8"/>
      <c r="T45" s="8"/>
      <c r="Y45" s="15"/>
    </row>
    <row r="46" spans="4:25">
      <c r="D46" s="2" t="s">
        <v>33</v>
      </c>
      <c r="E46" s="8"/>
      <c r="F46" s="8"/>
      <c r="G46" s="8"/>
      <c r="H46" s="7" t="s">
        <v>33</v>
      </c>
      <c r="I46" s="8"/>
      <c r="J46" s="8"/>
      <c r="K46" s="8"/>
      <c r="L46" s="8"/>
      <c r="M46" s="8"/>
      <c r="N46" s="2" t="s">
        <v>33</v>
      </c>
      <c r="O46" s="8"/>
      <c r="P46" s="8"/>
      <c r="Q46" s="8"/>
      <c r="R46" s="7" t="s">
        <v>33</v>
      </c>
      <c r="S46" s="8"/>
      <c r="T46" s="8"/>
      <c r="Y46" s="15"/>
    </row>
    <row r="47" spans="4:25">
      <c r="D47" s="2" t="s">
        <v>33</v>
      </c>
      <c r="E47" s="8"/>
      <c r="F47" s="8"/>
      <c r="G47" s="8"/>
      <c r="H47" s="7" t="s">
        <v>33</v>
      </c>
      <c r="I47" s="8"/>
      <c r="J47" s="8"/>
      <c r="K47" s="8"/>
      <c r="L47" s="8"/>
      <c r="M47" s="8"/>
      <c r="N47" s="2" t="s">
        <v>33</v>
      </c>
      <c r="O47" s="8"/>
      <c r="P47" s="8"/>
      <c r="Q47" s="8"/>
      <c r="R47" s="7" t="s">
        <v>33</v>
      </c>
      <c r="S47" s="8"/>
      <c r="T47" s="8"/>
      <c r="Y47" s="15"/>
    </row>
    <row r="48" spans="4:25">
      <c r="D48" s="2" t="s">
        <v>33</v>
      </c>
      <c r="E48" s="8"/>
      <c r="F48" s="8"/>
      <c r="G48" s="8"/>
      <c r="H48" s="7" t="s">
        <v>33</v>
      </c>
      <c r="I48" s="8"/>
      <c r="J48" s="8"/>
      <c r="K48" s="8"/>
      <c r="L48" s="8"/>
      <c r="M48" s="8"/>
      <c r="N48" s="2" t="s">
        <v>33</v>
      </c>
      <c r="O48" s="8"/>
      <c r="P48" s="8"/>
      <c r="Q48" s="8"/>
      <c r="R48" s="7" t="s">
        <v>33</v>
      </c>
      <c r="S48" s="8"/>
      <c r="T48" s="8"/>
      <c r="Y48" s="15"/>
    </row>
    <row r="49" spans="4:25">
      <c r="D49" s="2" t="s">
        <v>33</v>
      </c>
      <c r="E49" s="8"/>
      <c r="F49" s="8"/>
      <c r="G49" s="8"/>
      <c r="H49" s="7" t="s">
        <v>33</v>
      </c>
      <c r="I49" s="8"/>
      <c r="J49" s="8"/>
      <c r="K49" s="8"/>
      <c r="L49" s="8"/>
      <c r="M49" s="8"/>
      <c r="N49" s="2" t="s">
        <v>33</v>
      </c>
      <c r="O49" s="8"/>
      <c r="P49" s="8"/>
      <c r="Q49" s="8"/>
      <c r="R49" s="7" t="s">
        <v>33</v>
      </c>
      <c r="S49" s="8"/>
      <c r="T49" s="8"/>
      <c r="Y49" s="15"/>
    </row>
    <row r="50" spans="4:25">
      <c r="D50" s="2" t="s">
        <v>33</v>
      </c>
      <c r="E50" s="8"/>
      <c r="F50" s="8"/>
      <c r="G50" s="8"/>
      <c r="H50" s="7" t="s">
        <v>33</v>
      </c>
      <c r="I50" s="8"/>
      <c r="J50" s="8"/>
      <c r="K50" s="8"/>
      <c r="L50" s="8"/>
      <c r="M50" s="8"/>
      <c r="N50" s="2" t="s">
        <v>33</v>
      </c>
      <c r="O50" s="8"/>
      <c r="P50" s="8"/>
      <c r="Q50" s="8"/>
      <c r="R50" s="7" t="s">
        <v>33</v>
      </c>
      <c r="S50" s="8"/>
      <c r="T50" s="8"/>
      <c r="Y50" s="15"/>
    </row>
    <row r="51" spans="4:25">
      <c r="D51" s="2" t="s">
        <v>33</v>
      </c>
      <c r="E51" s="8"/>
      <c r="F51" s="8"/>
      <c r="G51" s="8"/>
      <c r="H51" s="7" t="s">
        <v>33</v>
      </c>
      <c r="I51" s="8"/>
      <c r="J51" s="8"/>
      <c r="K51" s="8"/>
      <c r="L51" s="8"/>
      <c r="M51" s="8"/>
      <c r="N51" s="2" t="s">
        <v>33</v>
      </c>
      <c r="O51" s="8"/>
      <c r="P51" s="8"/>
      <c r="Q51" s="8"/>
      <c r="R51" s="7" t="s">
        <v>33</v>
      </c>
      <c r="S51" s="8"/>
      <c r="T51" s="8"/>
      <c r="Y51" s="15"/>
    </row>
    <row r="52" spans="4:25">
      <c r="D52" s="2" t="s">
        <v>33</v>
      </c>
      <c r="E52" s="8"/>
      <c r="F52" s="8"/>
      <c r="G52" s="8"/>
      <c r="H52" s="7" t="s">
        <v>33</v>
      </c>
      <c r="I52" s="8"/>
      <c r="J52" s="8"/>
      <c r="K52" s="8"/>
      <c r="L52" s="8"/>
      <c r="M52" s="8"/>
      <c r="N52" s="2" t="s">
        <v>33</v>
      </c>
      <c r="O52" s="8"/>
      <c r="P52" s="8"/>
      <c r="Q52" s="8"/>
      <c r="R52" s="7" t="s">
        <v>33</v>
      </c>
      <c r="S52" s="8"/>
      <c r="T52" s="8"/>
      <c r="Y52" s="15"/>
    </row>
    <row r="53" spans="4:25">
      <c r="D53" s="2" t="s">
        <v>33</v>
      </c>
      <c r="E53" s="8"/>
      <c r="F53" s="8"/>
      <c r="G53" s="8"/>
      <c r="H53" s="7" t="s">
        <v>33</v>
      </c>
      <c r="I53" s="8"/>
      <c r="J53" s="8"/>
      <c r="K53" s="8"/>
      <c r="L53" s="8"/>
      <c r="M53" s="8"/>
      <c r="N53" s="2" t="s">
        <v>33</v>
      </c>
      <c r="O53" s="8"/>
      <c r="P53" s="8"/>
      <c r="Q53" s="8"/>
      <c r="R53" s="7" t="s">
        <v>33</v>
      </c>
      <c r="S53" s="8"/>
      <c r="T53" s="8"/>
      <c r="Y53" s="15"/>
    </row>
    <row r="54" spans="4:25">
      <c r="D54" s="2" t="s">
        <v>33</v>
      </c>
      <c r="E54" s="8"/>
      <c r="F54" s="8"/>
      <c r="G54" s="8"/>
      <c r="H54" s="7" t="s">
        <v>33</v>
      </c>
      <c r="I54" s="8"/>
      <c r="J54" s="8"/>
      <c r="K54" s="8"/>
      <c r="L54" s="8"/>
      <c r="M54" s="8"/>
      <c r="N54" s="2" t="s">
        <v>33</v>
      </c>
      <c r="O54" s="8"/>
      <c r="P54" s="8"/>
      <c r="Q54" s="8"/>
      <c r="R54" s="7" t="s">
        <v>33</v>
      </c>
      <c r="S54" s="8"/>
      <c r="T54" s="8"/>
      <c r="Y54" s="15"/>
    </row>
    <row r="55" spans="4:25">
      <c r="D55" s="2" t="s">
        <v>33</v>
      </c>
      <c r="E55" s="8"/>
      <c r="F55" s="8"/>
      <c r="G55" s="8"/>
      <c r="H55" s="7" t="s">
        <v>33</v>
      </c>
      <c r="I55" s="8"/>
      <c r="J55" s="8"/>
      <c r="K55" s="8"/>
      <c r="L55" s="8"/>
      <c r="M55" s="8"/>
      <c r="N55" s="2" t="s">
        <v>33</v>
      </c>
      <c r="O55" s="8"/>
      <c r="P55" s="8"/>
      <c r="Q55" s="8"/>
      <c r="R55" s="7" t="s">
        <v>33</v>
      </c>
      <c r="S55" s="8"/>
      <c r="T55" s="8"/>
      <c r="Y55" s="15"/>
    </row>
    <row r="56" spans="4:25">
      <c r="D56" s="2" t="s">
        <v>33</v>
      </c>
      <c r="E56" s="8"/>
      <c r="F56" s="8"/>
      <c r="G56" s="8"/>
      <c r="H56" s="7" t="s">
        <v>33</v>
      </c>
      <c r="I56" s="8"/>
      <c r="J56" s="8"/>
      <c r="K56" s="8"/>
      <c r="L56" s="8"/>
      <c r="M56" s="8"/>
      <c r="N56" s="2" t="s">
        <v>33</v>
      </c>
      <c r="O56" s="8"/>
      <c r="P56" s="8"/>
      <c r="Q56" s="8"/>
      <c r="R56" s="7" t="s">
        <v>33</v>
      </c>
      <c r="S56" s="8"/>
      <c r="T56" s="8"/>
      <c r="Y56" s="15"/>
    </row>
    <row r="57" spans="4:25">
      <c r="D57" s="2" t="s">
        <v>33</v>
      </c>
      <c r="E57" s="8"/>
      <c r="F57" s="8"/>
      <c r="G57" s="8"/>
      <c r="H57" s="7" t="s">
        <v>33</v>
      </c>
      <c r="I57" s="8"/>
      <c r="J57" s="8"/>
      <c r="K57" s="8"/>
      <c r="L57" s="8"/>
      <c r="M57" s="8"/>
      <c r="N57" s="2" t="s">
        <v>33</v>
      </c>
      <c r="O57" s="8"/>
      <c r="P57" s="8"/>
      <c r="Q57" s="8"/>
      <c r="R57" s="7" t="s">
        <v>33</v>
      </c>
      <c r="S57" s="8"/>
      <c r="T57" s="8"/>
      <c r="Y57" s="15"/>
    </row>
    <row r="58" spans="4:25">
      <c r="D58" s="2" t="s">
        <v>33</v>
      </c>
      <c r="E58" s="8"/>
      <c r="F58" s="8"/>
      <c r="G58" s="8"/>
      <c r="H58" s="7" t="s">
        <v>33</v>
      </c>
      <c r="I58" s="8"/>
      <c r="J58" s="8"/>
      <c r="K58" s="8"/>
      <c r="L58" s="8"/>
      <c r="M58" s="8"/>
      <c r="N58" s="2" t="s">
        <v>33</v>
      </c>
      <c r="O58" s="8"/>
      <c r="P58" s="8"/>
      <c r="Q58" s="8"/>
      <c r="R58" s="7" t="s">
        <v>33</v>
      </c>
      <c r="S58" s="8"/>
      <c r="T58" s="8"/>
      <c r="Y58" s="15"/>
    </row>
    <row r="59" spans="4:25">
      <c r="D59" s="2" t="s">
        <v>33</v>
      </c>
      <c r="E59" s="8"/>
      <c r="F59" s="8"/>
      <c r="G59" s="8"/>
      <c r="H59" s="7" t="s">
        <v>33</v>
      </c>
      <c r="I59" s="8"/>
      <c r="J59" s="8"/>
      <c r="K59" s="8"/>
      <c r="L59" s="8"/>
      <c r="M59" s="8"/>
      <c r="N59" s="2" t="s">
        <v>33</v>
      </c>
      <c r="O59" s="8"/>
      <c r="P59" s="8"/>
      <c r="Q59" s="8"/>
      <c r="R59" s="7" t="s">
        <v>33</v>
      </c>
      <c r="S59" s="8"/>
      <c r="T59" s="8"/>
      <c r="Y59" s="15"/>
    </row>
    <row r="60" spans="4:25">
      <c r="D60" s="2" t="s">
        <v>33</v>
      </c>
      <c r="E60" s="8"/>
      <c r="F60" s="8"/>
      <c r="G60" s="8"/>
      <c r="H60" s="7" t="s">
        <v>33</v>
      </c>
      <c r="I60" s="8"/>
      <c r="J60" s="8"/>
      <c r="K60" s="8"/>
      <c r="L60" s="8"/>
      <c r="M60" s="8"/>
      <c r="N60" s="2" t="s">
        <v>33</v>
      </c>
      <c r="O60" s="8"/>
      <c r="P60" s="8"/>
      <c r="Q60" s="8"/>
      <c r="R60" s="7" t="s">
        <v>33</v>
      </c>
      <c r="S60" s="8"/>
      <c r="T60" s="8"/>
      <c r="Y60" s="15"/>
    </row>
    <row r="61" spans="4:25">
      <c r="D61" s="2" t="s">
        <v>33</v>
      </c>
      <c r="E61" s="8"/>
      <c r="F61" s="8"/>
      <c r="G61" s="8"/>
      <c r="H61" s="7" t="s">
        <v>33</v>
      </c>
      <c r="I61" s="8"/>
      <c r="J61" s="8"/>
      <c r="K61" s="8"/>
      <c r="L61" s="8"/>
      <c r="M61" s="8"/>
      <c r="N61" s="2" t="s">
        <v>33</v>
      </c>
      <c r="O61" s="8"/>
      <c r="P61" s="8"/>
      <c r="Q61" s="8"/>
      <c r="R61" s="7" t="s">
        <v>33</v>
      </c>
      <c r="S61" s="8"/>
      <c r="T61" s="8"/>
      <c r="Y61" s="15"/>
    </row>
    <row r="62" spans="4:25">
      <c r="D62" s="2" t="s">
        <v>33</v>
      </c>
      <c r="E62" s="8"/>
      <c r="F62" s="8"/>
      <c r="G62" s="8"/>
      <c r="H62" s="7" t="s">
        <v>33</v>
      </c>
      <c r="I62" s="8"/>
      <c r="J62" s="8"/>
      <c r="K62" s="8"/>
      <c r="L62" s="8"/>
      <c r="M62" s="8"/>
      <c r="N62" s="2" t="s">
        <v>33</v>
      </c>
      <c r="O62" s="8"/>
      <c r="P62" s="8"/>
      <c r="Q62" s="8"/>
      <c r="R62" s="7" t="s">
        <v>33</v>
      </c>
      <c r="S62" s="8"/>
      <c r="T62" s="8"/>
      <c r="Y62" s="15"/>
    </row>
    <row r="63" spans="4:25">
      <c r="D63" s="2" t="s">
        <v>33</v>
      </c>
      <c r="E63" s="8"/>
      <c r="F63" s="8"/>
      <c r="G63" s="8"/>
      <c r="H63" s="7" t="s">
        <v>33</v>
      </c>
      <c r="I63" s="8"/>
      <c r="J63" s="8"/>
      <c r="K63" s="8"/>
      <c r="L63" s="8"/>
      <c r="M63" s="8"/>
      <c r="N63" s="2" t="s">
        <v>33</v>
      </c>
      <c r="O63" s="8"/>
      <c r="P63" s="8"/>
      <c r="Q63" s="8"/>
      <c r="R63" s="7" t="s">
        <v>33</v>
      </c>
      <c r="S63" s="8"/>
      <c r="T63" s="8"/>
      <c r="Y63" s="15"/>
    </row>
    <row r="64" spans="4:25">
      <c r="D64" s="2" t="s">
        <v>33</v>
      </c>
      <c r="E64" s="8"/>
      <c r="F64" s="8"/>
      <c r="G64" s="8"/>
      <c r="H64" s="7" t="s">
        <v>33</v>
      </c>
      <c r="I64" s="8"/>
      <c r="J64" s="8"/>
      <c r="K64" s="8"/>
      <c r="L64" s="8"/>
      <c r="M64" s="8"/>
      <c r="N64" s="2" t="s">
        <v>33</v>
      </c>
      <c r="O64" s="8"/>
      <c r="P64" s="8"/>
      <c r="Q64" s="8"/>
      <c r="R64" s="7" t="s">
        <v>33</v>
      </c>
      <c r="S64" s="8"/>
      <c r="T64" s="8"/>
      <c r="Y64" s="15"/>
    </row>
    <row r="65" spans="4:25">
      <c r="D65" s="2" t="s">
        <v>33</v>
      </c>
      <c r="E65" s="8"/>
      <c r="F65" s="8"/>
      <c r="G65" s="8"/>
      <c r="H65" s="7" t="s">
        <v>33</v>
      </c>
      <c r="I65" s="8"/>
      <c r="J65" s="8"/>
      <c r="K65" s="8"/>
      <c r="L65" s="8"/>
      <c r="M65" s="8"/>
      <c r="N65" s="2" t="s">
        <v>33</v>
      </c>
      <c r="O65" s="8"/>
      <c r="P65" s="8"/>
      <c r="Q65" s="8"/>
      <c r="R65" s="7" t="s">
        <v>33</v>
      </c>
      <c r="S65" s="8"/>
      <c r="T65" s="8"/>
      <c r="Y65" s="15"/>
    </row>
    <row r="66" spans="4:25">
      <c r="D66" s="2" t="s">
        <v>33</v>
      </c>
      <c r="E66" s="8"/>
      <c r="F66" s="8"/>
      <c r="G66" s="8"/>
      <c r="H66" s="7" t="s">
        <v>33</v>
      </c>
      <c r="I66" s="8"/>
      <c r="J66" s="8"/>
      <c r="K66" s="8"/>
      <c r="L66" s="8"/>
      <c r="M66" s="8"/>
      <c r="N66" s="2" t="s">
        <v>33</v>
      </c>
      <c r="O66" s="8"/>
      <c r="P66" s="8"/>
      <c r="Q66" s="8"/>
      <c r="R66" s="7" t="s">
        <v>33</v>
      </c>
      <c r="S66" s="8"/>
      <c r="T66" s="8"/>
      <c r="Y66" s="15"/>
    </row>
    <row r="67" spans="4:25">
      <c r="D67" s="2" t="s">
        <v>33</v>
      </c>
      <c r="E67" s="8"/>
      <c r="F67" s="8"/>
      <c r="G67" s="8"/>
      <c r="H67" s="7" t="s">
        <v>33</v>
      </c>
      <c r="I67" s="8"/>
      <c r="J67" s="8"/>
      <c r="K67" s="8"/>
      <c r="L67" s="8"/>
      <c r="M67" s="8"/>
      <c r="N67" s="2" t="s">
        <v>33</v>
      </c>
      <c r="O67" s="8"/>
      <c r="P67" s="8"/>
      <c r="Q67" s="8"/>
      <c r="R67" s="7" t="s">
        <v>33</v>
      </c>
      <c r="S67" s="8"/>
      <c r="T67" s="8"/>
      <c r="Y67" s="15"/>
    </row>
    <row r="68" spans="4:25">
      <c r="D68" s="2" t="s">
        <v>33</v>
      </c>
      <c r="E68" s="8"/>
      <c r="F68" s="8"/>
      <c r="G68" s="8"/>
      <c r="H68" s="7" t="s">
        <v>33</v>
      </c>
      <c r="I68" s="8"/>
      <c r="J68" s="8"/>
      <c r="K68" s="8"/>
      <c r="L68" s="8"/>
      <c r="M68" s="8"/>
      <c r="N68" s="2" t="s">
        <v>33</v>
      </c>
      <c r="O68" s="8"/>
      <c r="P68" s="8"/>
      <c r="Q68" s="8"/>
      <c r="R68" s="7" t="s">
        <v>33</v>
      </c>
      <c r="S68" s="8"/>
      <c r="T68" s="8"/>
      <c r="Y68" s="15"/>
    </row>
    <row r="69" spans="4:25">
      <c r="D69" s="2" t="s">
        <v>33</v>
      </c>
      <c r="E69" s="8"/>
      <c r="F69" s="8"/>
      <c r="G69" s="8"/>
      <c r="H69" s="7" t="s">
        <v>33</v>
      </c>
      <c r="I69" s="8"/>
      <c r="J69" s="8"/>
      <c r="K69" s="8"/>
      <c r="L69" s="8"/>
      <c r="M69" s="8"/>
      <c r="N69" s="2" t="s">
        <v>33</v>
      </c>
      <c r="O69" s="8"/>
      <c r="P69" s="8"/>
      <c r="Q69" s="8"/>
      <c r="R69" s="7" t="s">
        <v>33</v>
      </c>
      <c r="S69" s="8"/>
      <c r="T69" s="8"/>
      <c r="Y69" s="15"/>
    </row>
    <row r="70" spans="4:25">
      <c r="D70" s="2" t="s">
        <v>33</v>
      </c>
      <c r="E70" s="8"/>
      <c r="F70" s="8"/>
      <c r="G70" s="8"/>
      <c r="H70" s="7" t="s">
        <v>33</v>
      </c>
      <c r="I70" s="8"/>
      <c r="J70" s="8"/>
      <c r="K70" s="8"/>
      <c r="L70" s="8"/>
      <c r="M70" s="8"/>
      <c r="N70" s="2" t="s">
        <v>33</v>
      </c>
      <c r="O70" s="8"/>
      <c r="P70" s="8"/>
      <c r="Q70" s="8"/>
      <c r="R70" s="7" t="s">
        <v>33</v>
      </c>
      <c r="S70" s="8"/>
      <c r="T70" s="8"/>
      <c r="Y70" s="15"/>
    </row>
    <row r="71" spans="4:25">
      <c r="D71" s="2" t="s">
        <v>33</v>
      </c>
      <c r="E71" s="8"/>
      <c r="F71" s="8"/>
      <c r="G71" s="8"/>
      <c r="H71" s="7" t="s">
        <v>33</v>
      </c>
      <c r="I71" s="8"/>
      <c r="J71" s="8"/>
      <c r="K71" s="8"/>
      <c r="L71" s="8"/>
      <c r="M71" s="8"/>
      <c r="N71" s="2" t="s">
        <v>33</v>
      </c>
      <c r="O71" s="8"/>
      <c r="P71" s="8"/>
      <c r="Q71" s="8"/>
      <c r="R71" s="7" t="s">
        <v>33</v>
      </c>
      <c r="S71" s="8"/>
      <c r="T71" s="8"/>
      <c r="Y71" s="15"/>
    </row>
    <row r="72" spans="4:25">
      <c r="D72" s="2" t="s">
        <v>33</v>
      </c>
      <c r="E72" s="8"/>
      <c r="F72" s="8"/>
      <c r="G72" s="8"/>
      <c r="H72" s="7" t="s">
        <v>33</v>
      </c>
      <c r="I72" s="8"/>
      <c r="J72" s="8"/>
      <c r="K72" s="8"/>
      <c r="L72" s="8"/>
      <c r="M72" s="8"/>
      <c r="N72" s="2" t="s">
        <v>33</v>
      </c>
      <c r="O72" s="8"/>
      <c r="P72" s="8"/>
      <c r="Q72" s="8"/>
      <c r="R72" s="7" t="s">
        <v>33</v>
      </c>
      <c r="S72" s="8"/>
      <c r="T72" s="8"/>
      <c r="Y72" s="15"/>
    </row>
    <row r="73" spans="4:25">
      <c r="D73" s="2" t="s">
        <v>33</v>
      </c>
      <c r="E73" s="8"/>
      <c r="F73" s="8"/>
      <c r="G73" s="8"/>
      <c r="H73" s="7" t="s">
        <v>33</v>
      </c>
      <c r="I73" s="8"/>
      <c r="J73" s="8"/>
      <c r="K73" s="8"/>
      <c r="L73" s="8"/>
      <c r="M73" s="8"/>
      <c r="N73" s="2" t="s">
        <v>33</v>
      </c>
      <c r="O73" s="8"/>
      <c r="P73" s="8"/>
      <c r="Q73" s="8"/>
      <c r="R73" s="7" t="s">
        <v>33</v>
      </c>
      <c r="S73" s="8"/>
      <c r="T73" s="8"/>
      <c r="Y73" s="15"/>
    </row>
    <row r="74" spans="4:25">
      <c r="D74" s="2" t="s">
        <v>33</v>
      </c>
      <c r="E74" s="8"/>
      <c r="F74" s="8"/>
      <c r="G74" s="8"/>
      <c r="H74" s="7" t="s">
        <v>33</v>
      </c>
      <c r="I74" s="8"/>
      <c r="J74" s="8"/>
      <c r="K74" s="8"/>
      <c r="L74" s="8"/>
      <c r="M74" s="8"/>
      <c r="N74" s="2" t="s">
        <v>33</v>
      </c>
      <c r="O74" s="8"/>
      <c r="P74" s="8"/>
      <c r="Q74" s="8"/>
      <c r="R74" s="7" t="s">
        <v>33</v>
      </c>
      <c r="S74" s="8"/>
      <c r="T74" s="8"/>
      <c r="Y74" s="15"/>
    </row>
    <row r="75" spans="4:25">
      <c r="D75" s="2" t="s">
        <v>33</v>
      </c>
      <c r="E75" s="8"/>
      <c r="F75" s="8"/>
      <c r="G75" s="8"/>
      <c r="H75" s="7" t="s">
        <v>33</v>
      </c>
      <c r="I75" s="8"/>
      <c r="J75" s="8"/>
      <c r="K75" s="8"/>
      <c r="L75" s="8"/>
      <c r="M75" s="8"/>
      <c r="N75" s="2" t="s">
        <v>33</v>
      </c>
      <c r="O75" s="8"/>
      <c r="P75" s="8"/>
      <c r="Q75" s="8"/>
      <c r="R75" s="7" t="s">
        <v>33</v>
      </c>
      <c r="S75" s="8"/>
      <c r="T75" s="8"/>
      <c r="Y75" s="15"/>
    </row>
    <row r="76" spans="4:25">
      <c r="D76" s="2" t="s">
        <v>33</v>
      </c>
      <c r="E76" s="8"/>
      <c r="F76" s="8"/>
      <c r="G76" s="8"/>
      <c r="H76" s="7" t="s">
        <v>33</v>
      </c>
      <c r="I76" s="8"/>
      <c r="J76" s="8"/>
      <c r="K76" s="8"/>
      <c r="L76" s="8"/>
      <c r="M76" s="8"/>
      <c r="N76" s="2" t="s">
        <v>33</v>
      </c>
      <c r="O76" s="8"/>
      <c r="P76" s="8"/>
      <c r="Q76" s="8"/>
      <c r="R76" s="7" t="s">
        <v>33</v>
      </c>
      <c r="S76" s="8"/>
      <c r="T76" s="8"/>
      <c r="Y76" s="15"/>
    </row>
    <row r="77" spans="4:25">
      <c r="D77" s="2" t="s">
        <v>33</v>
      </c>
      <c r="E77" s="8"/>
      <c r="F77" s="8"/>
      <c r="G77" s="8"/>
      <c r="H77" s="7" t="s">
        <v>33</v>
      </c>
      <c r="I77" s="8"/>
      <c r="J77" s="8"/>
      <c r="K77" s="8"/>
      <c r="L77" s="8"/>
      <c r="M77" s="8"/>
      <c r="N77" s="2" t="s">
        <v>33</v>
      </c>
      <c r="O77" s="8"/>
      <c r="P77" s="8"/>
      <c r="Q77" s="8"/>
      <c r="R77" s="7" t="s">
        <v>33</v>
      </c>
      <c r="S77" s="8"/>
      <c r="T77" s="8"/>
      <c r="Y77" s="15"/>
    </row>
    <row r="78" spans="4:25">
      <c r="D78" s="2" t="s">
        <v>33</v>
      </c>
      <c r="E78" s="8"/>
      <c r="F78" s="8"/>
      <c r="G78" s="8"/>
      <c r="H78" s="7" t="s">
        <v>33</v>
      </c>
      <c r="I78" s="8"/>
      <c r="J78" s="8"/>
      <c r="K78" s="8"/>
      <c r="L78" s="8"/>
      <c r="M78" s="8"/>
      <c r="N78" s="2" t="s">
        <v>33</v>
      </c>
      <c r="O78" s="8"/>
      <c r="P78" s="8"/>
      <c r="Q78" s="8"/>
      <c r="R78" s="7" t="s">
        <v>33</v>
      </c>
      <c r="S78" s="8"/>
      <c r="T78" s="8"/>
      <c r="Y78" s="15"/>
    </row>
    <row r="79" spans="4:25">
      <c r="D79" s="2" t="s">
        <v>33</v>
      </c>
      <c r="E79" s="8"/>
      <c r="F79" s="8"/>
      <c r="G79" s="8"/>
      <c r="H79" s="7" t="s">
        <v>33</v>
      </c>
      <c r="I79" s="8"/>
      <c r="J79" s="8"/>
      <c r="K79" s="8"/>
      <c r="L79" s="8"/>
      <c r="M79" s="8"/>
      <c r="N79" s="2" t="s">
        <v>33</v>
      </c>
      <c r="O79" s="8"/>
      <c r="P79" s="8"/>
      <c r="Q79" s="8"/>
      <c r="R79" s="7" t="s">
        <v>33</v>
      </c>
      <c r="S79" s="8"/>
      <c r="T79" s="8"/>
      <c r="Y79" s="15"/>
    </row>
    <row r="80" spans="4:25">
      <c r="D80" s="2" t="s">
        <v>33</v>
      </c>
      <c r="E80" s="8"/>
      <c r="F80" s="8"/>
      <c r="G80" s="8"/>
      <c r="H80" s="7" t="s">
        <v>33</v>
      </c>
      <c r="I80" s="8"/>
      <c r="J80" s="8"/>
      <c r="K80" s="8"/>
      <c r="L80" s="8"/>
      <c r="M80" s="8"/>
      <c r="N80" s="2" t="s">
        <v>33</v>
      </c>
      <c r="O80" s="8"/>
      <c r="P80" s="8"/>
      <c r="Q80" s="8"/>
      <c r="R80" s="7" t="s">
        <v>33</v>
      </c>
      <c r="S80" s="8"/>
      <c r="T80" s="8"/>
      <c r="Y80" s="15"/>
    </row>
    <row r="81" spans="4:25">
      <c r="D81" s="2" t="s">
        <v>33</v>
      </c>
      <c r="E81" s="8"/>
      <c r="F81" s="8"/>
      <c r="G81" s="8"/>
      <c r="H81" s="7" t="s">
        <v>33</v>
      </c>
      <c r="I81" s="8"/>
      <c r="J81" s="8"/>
      <c r="K81" s="8"/>
      <c r="L81" s="8"/>
      <c r="M81" s="8"/>
      <c r="N81" s="2" t="s">
        <v>33</v>
      </c>
      <c r="O81" s="8"/>
      <c r="P81" s="8"/>
      <c r="Q81" s="8"/>
      <c r="R81" s="7" t="s">
        <v>33</v>
      </c>
      <c r="S81" s="8"/>
      <c r="T81" s="8"/>
      <c r="Y81" s="15"/>
    </row>
    <row r="82" spans="4:25">
      <c r="D82" s="2" t="s">
        <v>33</v>
      </c>
      <c r="E82" s="8"/>
      <c r="F82" s="8"/>
      <c r="G82" s="8"/>
      <c r="H82" s="7" t="s">
        <v>33</v>
      </c>
      <c r="I82" s="8"/>
      <c r="J82" s="8"/>
      <c r="K82" s="8"/>
      <c r="L82" s="8"/>
      <c r="M82" s="8"/>
      <c r="N82" s="2" t="s">
        <v>33</v>
      </c>
      <c r="O82" s="8"/>
      <c r="P82" s="8"/>
      <c r="Q82" s="8"/>
      <c r="R82" s="7" t="s">
        <v>33</v>
      </c>
      <c r="S82" s="8"/>
      <c r="T82" s="8"/>
      <c r="Y82" s="15"/>
    </row>
    <row r="83" spans="4:25">
      <c r="D83" s="2" t="s">
        <v>33</v>
      </c>
      <c r="E83" s="8"/>
      <c r="F83" s="8"/>
      <c r="G83" s="8"/>
      <c r="H83" s="7" t="s">
        <v>33</v>
      </c>
      <c r="I83" s="8"/>
      <c r="J83" s="8"/>
      <c r="K83" s="8"/>
      <c r="L83" s="8"/>
      <c r="M83" s="8"/>
      <c r="N83" s="2" t="s">
        <v>33</v>
      </c>
      <c r="O83" s="8"/>
      <c r="P83" s="8"/>
      <c r="Q83" s="8"/>
      <c r="R83" s="7" t="s">
        <v>33</v>
      </c>
      <c r="S83" s="8"/>
      <c r="T83" s="8"/>
      <c r="Y83" s="15"/>
    </row>
    <row r="84" spans="4:25">
      <c r="D84" s="2" t="s">
        <v>33</v>
      </c>
      <c r="E84" s="8"/>
      <c r="F84" s="8"/>
      <c r="G84" s="8"/>
      <c r="H84" s="7" t="s">
        <v>33</v>
      </c>
      <c r="I84" s="8"/>
      <c r="J84" s="8"/>
      <c r="K84" s="8"/>
      <c r="L84" s="8"/>
      <c r="M84" s="8"/>
      <c r="N84" s="2" t="s">
        <v>33</v>
      </c>
      <c r="O84" s="8"/>
      <c r="P84" s="8"/>
      <c r="Q84" s="8"/>
      <c r="R84" s="7" t="s">
        <v>33</v>
      </c>
      <c r="S84" s="8"/>
      <c r="T84" s="8"/>
      <c r="Y84" s="15"/>
    </row>
    <row r="85" spans="4:25">
      <c r="D85" s="2" t="s">
        <v>33</v>
      </c>
      <c r="E85" s="8"/>
      <c r="F85" s="8"/>
      <c r="G85" s="8"/>
      <c r="H85" s="7" t="s">
        <v>33</v>
      </c>
      <c r="I85" s="8"/>
      <c r="J85" s="8"/>
      <c r="K85" s="8"/>
      <c r="L85" s="8"/>
      <c r="M85" s="8"/>
      <c r="N85" s="2" t="s">
        <v>33</v>
      </c>
      <c r="O85" s="8"/>
      <c r="P85" s="8"/>
      <c r="Q85" s="8"/>
      <c r="R85" s="7" t="s">
        <v>33</v>
      </c>
      <c r="S85" s="8"/>
      <c r="T85" s="8"/>
      <c r="Y85" s="15"/>
    </row>
    <row r="86" spans="4:25">
      <c r="D86" s="2" t="s">
        <v>33</v>
      </c>
      <c r="E86" s="8"/>
      <c r="F86" s="8"/>
      <c r="G86" s="8"/>
      <c r="H86" s="7" t="s">
        <v>33</v>
      </c>
      <c r="I86" s="8"/>
      <c r="J86" s="8"/>
      <c r="K86" s="8"/>
      <c r="L86" s="8"/>
      <c r="M86" s="8"/>
      <c r="N86" s="2" t="s">
        <v>33</v>
      </c>
      <c r="O86" s="8"/>
      <c r="P86" s="8"/>
      <c r="Q86" s="8"/>
      <c r="R86" s="7" t="s">
        <v>33</v>
      </c>
      <c r="S86" s="8"/>
      <c r="T86" s="8"/>
      <c r="Y86" s="15"/>
    </row>
    <row r="87" spans="4:25">
      <c r="D87" s="2" t="s">
        <v>33</v>
      </c>
      <c r="E87" s="8"/>
      <c r="F87" s="8"/>
      <c r="G87" s="8"/>
      <c r="H87" s="7" t="s">
        <v>33</v>
      </c>
      <c r="I87" s="8"/>
      <c r="J87" s="8"/>
      <c r="K87" s="8"/>
      <c r="L87" s="8"/>
      <c r="M87" s="8"/>
      <c r="N87" s="2" t="s">
        <v>33</v>
      </c>
      <c r="O87" s="8"/>
      <c r="P87" s="8"/>
      <c r="Q87" s="8"/>
      <c r="R87" s="7" t="s">
        <v>33</v>
      </c>
      <c r="S87" s="8"/>
      <c r="T87" s="8"/>
      <c r="Y87" s="15"/>
    </row>
    <row r="88" spans="4:25">
      <c r="D88" s="2" t="s">
        <v>33</v>
      </c>
      <c r="E88" s="8"/>
      <c r="F88" s="8"/>
      <c r="G88" s="8"/>
      <c r="H88" s="7" t="s">
        <v>33</v>
      </c>
      <c r="I88" s="8"/>
      <c r="J88" s="8"/>
      <c r="K88" s="8"/>
      <c r="L88" s="8"/>
      <c r="M88" s="8"/>
      <c r="N88" s="2" t="s">
        <v>33</v>
      </c>
      <c r="O88" s="8"/>
      <c r="P88" s="8"/>
      <c r="Q88" s="8"/>
      <c r="R88" s="7" t="s">
        <v>33</v>
      </c>
      <c r="S88" s="8"/>
      <c r="T88" s="8"/>
      <c r="Y88" s="15"/>
    </row>
    <row r="89" spans="4:25">
      <c r="D89" s="2" t="s">
        <v>33</v>
      </c>
      <c r="E89" s="8"/>
      <c r="F89" s="8"/>
      <c r="G89" s="8"/>
      <c r="H89" s="7" t="s">
        <v>33</v>
      </c>
      <c r="I89" s="8"/>
      <c r="J89" s="8"/>
      <c r="K89" s="8"/>
      <c r="L89" s="8"/>
      <c r="M89" s="8"/>
      <c r="N89" s="2" t="s">
        <v>33</v>
      </c>
      <c r="O89" s="8"/>
      <c r="P89" s="8"/>
      <c r="Q89" s="8"/>
      <c r="R89" s="7" t="s">
        <v>33</v>
      </c>
      <c r="S89" s="8"/>
      <c r="T89" s="8"/>
      <c r="Y89" s="15"/>
    </row>
    <row r="90" spans="4:25">
      <c r="D90" s="2" t="s">
        <v>33</v>
      </c>
      <c r="E90" s="8"/>
      <c r="F90" s="8"/>
      <c r="G90" s="8"/>
      <c r="H90" s="7" t="s">
        <v>33</v>
      </c>
      <c r="I90" s="8"/>
      <c r="J90" s="8"/>
      <c r="K90" s="8"/>
      <c r="L90" s="8"/>
      <c r="M90" s="8"/>
      <c r="N90" s="2" t="s">
        <v>33</v>
      </c>
      <c r="O90" s="8"/>
      <c r="P90" s="8"/>
      <c r="Q90" s="8"/>
      <c r="R90" s="7" t="s">
        <v>33</v>
      </c>
      <c r="S90" s="8"/>
      <c r="T90" s="8"/>
      <c r="Y90" s="15"/>
    </row>
    <row r="91" spans="4:25">
      <c r="D91" s="2" t="s">
        <v>33</v>
      </c>
      <c r="E91" s="8"/>
      <c r="F91" s="8"/>
      <c r="G91" s="8"/>
      <c r="H91" s="7" t="s">
        <v>33</v>
      </c>
      <c r="I91" s="8"/>
      <c r="J91" s="8"/>
      <c r="K91" s="8"/>
      <c r="L91" s="8"/>
      <c r="M91" s="8"/>
      <c r="N91" s="2" t="s">
        <v>33</v>
      </c>
      <c r="O91" s="8"/>
      <c r="P91" s="8"/>
      <c r="Q91" s="8"/>
      <c r="R91" s="7" t="s">
        <v>33</v>
      </c>
      <c r="S91" s="8"/>
      <c r="T91" s="8"/>
      <c r="Y91" s="15"/>
    </row>
    <row r="92" spans="4:25">
      <c r="D92" s="2" t="s">
        <v>33</v>
      </c>
      <c r="E92" s="8"/>
      <c r="F92" s="8"/>
      <c r="G92" s="8"/>
      <c r="H92" s="7" t="s">
        <v>33</v>
      </c>
      <c r="I92" s="8"/>
      <c r="J92" s="8"/>
      <c r="K92" s="8"/>
      <c r="L92" s="8"/>
      <c r="M92" s="8"/>
      <c r="N92" s="2" t="s">
        <v>33</v>
      </c>
      <c r="O92" s="8"/>
      <c r="P92" s="8"/>
      <c r="Q92" s="8"/>
      <c r="R92" s="7" t="s">
        <v>33</v>
      </c>
      <c r="S92" s="8"/>
      <c r="T92" s="8"/>
      <c r="Y92" s="15"/>
    </row>
    <row r="93" spans="4:25">
      <c r="D93" s="2" t="s">
        <v>33</v>
      </c>
      <c r="E93" s="8"/>
      <c r="F93" s="8"/>
      <c r="G93" s="8"/>
      <c r="H93" s="7" t="s">
        <v>33</v>
      </c>
      <c r="I93" s="8"/>
      <c r="J93" s="8"/>
      <c r="K93" s="8"/>
      <c r="L93" s="8"/>
      <c r="M93" s="8"/>
      <c r="N93" s="2" t="s">
        <v>33</v>
      </c>
      <c r="O93" s="8"/>
      <c r="P93" s="8"/>
      <c r="Q93" s="8"/>
      <c r="R93" s="7" t="s">
        <v>33</v>
      </c>
      <c r="S93" s="8"/>
      <c r="T93" s="8"/>
      <c r="Y93" s="15"/>
    </row>
    <row r="94" spans="4:25">
      <c r="D94" s="2" t="s">
        <v>33</v>
      </c>
      <c r="E94" s="8"/>
      <c r="F94" s="8"/>
      <c r="G94" s="8"/>
      <c r="H94" s="7" t="s">
        <v>33</v>
      </c>
      <c r="I94" s="8"/>
      <c r="J94" s="8"/>
      <c r="K94" s="8"/>
      <c r="L94" s="8"/>
      <c r="M94" s="8"/>
      <c r="N94" s="2" t="s">
        <v>33</v>
      </c>
      <c r="O94" s="8"/>
      <c r="P94" s="8"/>
      <c r="Q94" s="8"/>
      <c r="R94" s="7" t="s">
        <v>33</v>
      </c>
      <c r="S94" s="8"/>
      <c r="T94" s="8"/>
      <c r="Y94" s="15"/>
    </row>
    <row r="95" spans="4:25">
      <c r="D95" s="2" t="s">
        <v>33</v>
      </c>
      <c r="E95" s="8"/>
      <c r="F95" s="8"/>
      <c r="G95" s="8"/>
      <c r="H95" s="7" t="s">
        <v>33</v>
      </c>
      <c r="I95" s="8"/>
      <c r="J95" s="8"/>
      <c r="K95" s="8"/>
      <c r="L95" s="8"/>
      <c r="M95" s="8"/>
      <c r="N95" s="2" t="s">
        <v>33</v>
      </c>
      <c r="O95" s="8"/>
      <c r="P95" s="8"/>
      <c r="Q95" s="8"/>
      <c r="R95" s="7" t="s">
        <v>33</v>
      </c>
      <c r="S95" s="8"/>
      <c r="T95" s="8"/>
      <c r="Y95" s="15"/>
    </row>
    <row r="96" spans="4:25">
      <c r="D96" s="2" t="s">
        <v>33</v>
      </c>
      <c r="E96" s="8"/>
      <c r="F96" s="8"/>
      <c r="G96" s="8"/>
      <c r="H96" s="7" t="s">
        <v>33</v>
      </c>
      <c r="I96" s="8"/>
      <c r="J96" s="8"/>
      <c r="K96" s="8"/>
      <c r="L96" s="8"/>
      <c r="M96" s="8"/>
      <c r="N96" s="2" t="s">
        <v>33</v>
      </c>
      <c r="O96" s="8"/>
      <c r="P96" s="8"/>
      <c r="Q96" s="8"/>
      <c r="R96" s="7" t="s">
        <v>33</v>
      </c>
      <c r="S96" s="8"/>
      <c r="T96" s="8"/>
      <c r="Y96" s="15"/>
    </row>
    <row r="97" spans="4:25">
      <c r="D97" s="2" t="s">
        <v>33</v>
      </c>
      <c r="E97" s="8"/>
      <c r="F97" s="8"/>
      <c r="G97" s="8"/>
      <c r="H97" s="7" t="s">
        <v>33</v>
      </c>
      <c r="I97" s="8"/>
      <c r="J97" s="8"/>
      <c r="K97" s="8"/>
      <c r="L97" s="8"/>
      <c r="M97" s="8"/>
      <c r="N97" s="2" t="s">
        <v>33</v>
      </c>
      <c r="O97" s="8"/>
      <c r="P97" s="8"/>
      <c r="Q97" s="8"/>
      <c r="R97" s="7" t="s">
        <v>33</v>
      </c>
      <c r="S97" s="8"/>
      <c r="T97" s="8"/>
      <c r="Y97" s="15"/>
    </row>
    <row r="98" spans="4:25">
      <c r="D98" s="2" t="s">
        <v>33</v>
      </c>
      <c r="E98" s="8"/>
      <c r="F98" s="8"/>
      <c r="G98" s="8"/>
      <c r="H98" s="7" t="s">
        <v>33</v>
      </c>
      <c r="I98" s="8"/>
      <c r="J98" s="8"/>
      <c r="K98" s="8"/>
      <c r="L98" s="8"/>
      <c r="M98" s="8"/>
      <c r="N98" s="2" t="s">
        <v>33</v>
      </c>
      <c r="O98" s="8"/>
      <c r="P98" s="8"/>
      <c r="Q98" s="8"/>
      <c r="R98" s="7" t="s">
        <v>33</v>
      </c>
      <c r="S98" s="8"/>
      <c r="T98" s="8"/>
      <c r="Y98" s="15"/>
    </row>
    <row r="99" spans="4:25">
      <c r="D99" s="2" t="s">
        <v>33</v>
      </c>
      <c r="E99" s="8"/>
      <c r="F99" s="8"/>
      <c r="G99" s="8"/>
      <c r="H99" s="7" t="s">
        <v>33</v>
      </c>
      <c r="I99" s="8"/>
      <c r="J99" s="8"/>
      <c r="K99" s="8"/>
      <c r="L99" s="8"/>
      <c r="M99" s="8"/>
      <c r="N99" s="2" t="s">
        <v>33</v>
      </c>
      <c r="O99" s="8"/>
      <c r="P99" s="8"/>
      <c r="Q99" s="8"/>
      <c r="R99" s="7" t="s">
        <v>33</v>
      </c>
      <c r="S99" s="8"/>
      <c r="T99" s="8"/>
      <c r="Y99" s="15"/>
    </row>
  </sheetData>
  <sheetProtection password="CC7B" sheet="1" objects="1" scenarios="1" selectLockedCells="1"/>
  <mergeCells count="3">
    <mergeCell ref="B12:J12"/>
    <mergeCell ref="L12:T12"/>
    <mergeCell ref="V12:AA12"/>
  </mergeCells>
  <phoneticPr fontId="2" type="noConversion"/>
  <pageMargins left="0.39370078740157483" right="0.39370078740157483" top="0.74803149606299213" bottom="0.74803149606299213" header="0.31496062992125984" footer="0.31496062992125984"/>
  <pageSetup paperSize="9" scale="87" orientation="portrait" r:id="rId1"/>
  <headerFooter>
    <oddFooter>&amp;C第&amp;P頁，共&amp;N頁</oddFooter>
  </headerFooter>
  <colBreaks count="2" manualBreakCount="2">
    <brk id="10" max="1048575" man="1"/>
    <brk id="20" max="9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/>
  <dimension ref="A1:AD103"/>
  <sheetViews>
    <sheetView view="pageBreakPreview" zoomScale="80" zoomScaleNormal="100" zoomScaleSheetLayoutView="80" workbookViewId="0">
      <selection activeCell="K209" sqref="K209"/>
    </sheetView>
  </sheetViews>
  <sheetFormatPr defaultColWidth="9" defaultRowHeight="16.5"/>
  <cols>
    <col min="1" max="1" width="8.625" style="55" customWidth="1"/>
    <col min="2" max="3" width="10.375" style="55" bestFit="1" customWidth="1"/>
    <col min="4" max="4" width="6.875" style="55" customWidth="1"/>
    <col min="5" max="5" width="10.625" style="55" customWidth="1"/>
    <col min="6" max="7" width="10.375" style="55" bestFit="1" customWidth="1"/>
    <col min="8" max="8" width="12" style="55" bestFit="1" customWidth="1"/>
    <col min="9" max="10" width="10.375" style="55" customWidth="1"/>
    <col min="11" max="11" width="8.625" style="55" customWidth="1"/>
    <col min="12" max="13" width="10.375" style="55" bestFit="1" customWidth="1"/>
    <col min="14" max="14" width="6.875" style="55" customWidth="1"/>
    <col min="15" max="15" width="8.25" style="55" bestFit="1" customWidth="1"/>
    <col min="16" max="17" width="10.375" style="55" bestFit="1" customWidth="1"/>
    <col min="18" max="18" width="12" style="55" bestFit="1" customWidth="1"/>
    <col min="19" max="20" width="10.375" style="55" customWidth="1"/>
    <col min="21" max="21" width="9.125" style="55" bestFit="1" customWidth="1"/>
    <col min="22" max="22" width="9" style="55"/>
    <col min="23" max="24" width="15.125" style="59" bestFit="1" customWidth="1"/>
    <col min="25" max="25" width="9.125" style="59" bestFit="1" customWidth="1"/>
    <col min="26" max="26" width="14" style="61" customWidth="1"/>
    <col min="27" max="27" width="16.625" style="55" customWidth="1"/>
    <col min="28" max="16384" width="9" style="47"/>
  </cols>
  <sheetData>
    <row r="1" spans="1:30" s="44" customFormat="1" ht="33" customHeight="1" thickBot="1">
      <c r="A1" s="38" t="s">
        <v>39</v>
      </c>
      <c r="B1" s="39"/>
      <c r="C1" s="39"/>
      <c r="D1" s="143"/>
      <c r="E1" s="39"/>
      <c r="F1" s="39"/>
      <c r="G1" s="39"/>
      <c r="H1" s="147"/>
      <c r="I1" s="148"/>
      <c r="J1" s="40"/>
      <c r="K1" s="41" t="s">
        <v>15</v>
      </c>
      <c r="L1" s="42"/>
      <c r="M1" s="42"/>
      <c r="N1" s="159"/>
      <c r="O1" s="42"/>
      <c r="P1" s="42"/>
      <c r="Q1" s="42"/>
      <c r="R1" s="163"/>
      <c r="S1" s="164"/>
      <c r="T1" s="165"/>
      <c r="U1" s="169" t="s">
        <v>16</v>
      </c>
      <c r="V1" s="170"/>
      <c r="W1" s="170"/>
      <c r="X1" s="170"/>
      <c r="Y1" s="170"/>
      <c r="Z1" s="170"/>
      <c r="AA1" s="43"/>
    </row>
    <row r="2" spans="1:30" ht="33">
      <c r="A2" s="45" t="s">
        <v>0</v>
      </c>
      <c r="B2" s="46" t="s">
        <v>29</v>
      </c>
      <c r="C2" s="139" t="s">
        <v>28</v>
      </c>
      <c r="D2" s="155" t="s">
        <v>17</v>
      </c>
      <c r="E2" s="141" t="s">
        <v>3</v>
      </c>
      <c r="F2" s="46" t="s">
        <v>30</v>
      </c>
      <c r="G2" s="139" t="s">
        <v>31</v>
      </c>
      <c r="H2" s="151" t="s">
        <v>32</v>
      </c>
      <c r="I2" s="152" t="s">
        <v>27</v>
      </c>
      <c r="J2" s="141" t="s">
        <v>18</v>
      </c>
      <c r="K2" s="45" t="s">
        <v>0</v>
      </c>
      <c r="L2" s="46" t="s">
        <v>29</v>
      </c>
      <c r="M2" s="139" t="s">
        <v>28</v>
      </c>
      <c r="N2" s="155" t="s">
        <v>17</v>
      </c>
      <c r="O2" s="141" t="s">
        <v>3</v>
      </c>
      <c r="P2" s="46" t="s">
        <v>30</v>
      </c>
      <c r="Q2" s="139" t="s">
        <v>31</v>
      </c>
      <c r="R2" s="151" t="s">
        <v>32</v>
      </c>
      <c r="S2" s="166" t="s">
        <v>27</v>
      </c>
      <c r="T2" s="167" t="s">
        <v>26</v>
      </c>
      <c r="U2" s="160" t="s">
        <v>19</v>
      </c>
      <c r="V2" s="160" t="s">
        <v>20</v>
      </c>
      <c r="W2" s="175" t="s">
        <v>21</v>
      </c>
      <c r="X2" s="175" t="s">
        <v>22</v>
      </c>
      <c r="Y2" s="175" t="s">
        <v>23</v>
      </c>
      <c r="Z2" s="149" t="s">
        <v>24</v>
      </c>
      <c r="AA2" s="141" t="s">
        <v>25</v>
      </c>
    </row>
    <row r="3" spans="1:30">
      <c r="A3" s="63" t="s">
        <v>34</v>
      </c>
      <c r="B3" s="64">
        <v>100</v>
      </c>
      <c r="C3" s="140">
        <v>270</v>
      </c>
      <c r="D3" s="156">
        <v>1</v>
      </c>
      <c r="E3" s="142" t="s">
        <v>7</v>
      </c>
      <c r="F3" s="50">
        <v>2</v>
      </c>
      <c r="G3" s="145">
        <v>5</v>
      </c>
      <c r="H3" s="153">
        <v>10800</v>
      </c>
      <c r="I3" s="154" t="s">
        <v>33</v>
      </c>
      <c r="J3" s="146"/>
      <c r="K3" s="51" t="s">
        <v>34</v>
      </c>
      <c r="L3" s="50">
        <v>100</v>
      </c>
      <c r="M3" s="157">
        <v>270</v>
      </c>
      <c r="N3" s="156">
        <v>1</v>
      </c>
      <c r="O3" s="158" t="s">
        <v>7</v>
      </c>
      <c r="P3" s="50">
        <v>1</v>
      </c>
      <c r="Q3" s="145">
        <v>1</v>
      </c>
      <c r="R3" s="153">
        <v>27000</v>
      </c>
      <c r="S3" s="150" t="s">
        <v>33</v>
      </c>
      <c r="T3" s="168" t="s">
        <v>33</v>
      </c>
      <c r="U3" s="176">
        <v>1</v>
      </c>
      <c r="V3" s="176" t="s">
        <v>7</v>
      </c>
      <c r="W3" s="177">
        <v>32400</v>
      </c>
      <c r="X3" s="177">
        <v>32400</v>
      </c>
      <c r="Y3" s="178">
        <v>0</v>
      </c>
      <c r="Z3" s="161" t="s">
        <v>33</v>
      </c>
      <c r="AA3" s="162"/>
    </row>
    <row r="4" spans="1:30">
      <c r="A4" s="48"/>
      <c r="B4" s="49"/>
      <c r="C4" s="140"/>
      <c r="D4" s="156">
        <v>2</v>
      </c>
      <c r="E4" s="142" t="s">
        <v>9</v>
      </c>
      <c r="F4" s="50">
        <v>3</v>
      </c>
      <c r="G4" s="145">
        <v>5</v>
      </c>
      <c r="H4" s="153">
        <v>16200</v>
      </c>
      <c r="I4" s="154" t="s">
        <v>33</v>
      </c>
      <c r="J4" s="146"/>
      <c r="K4" s="51"/>
      <c r="L4" s="50"/>
      <c r="M4" s="157"/>
      <c r="N4" s="156" t="s">
        <v>33</v>
      </c>
      <c r="O4" s="158"/>
      <c r="P4" s="50"/>
      <c r="Q4" s="145"/>
      <c r="R4" s="153" t="s">
        <v>33</v>
      </c>
      <c r="S4" s="150" t="s">
        <v>33</v>
      </c>
      <c r="T4" s="168" t="s">
        <v>33</v>
      </c>
      <c r="U4" s="176">
        <v>2</v>
      </c>
      <c r="V4" s="176" t="s">
        <v>9</v>
      </c>
      <c r="W4" s="177">
        <v>48600</v>
      </c>
      <c r="X4" s="177">
        <v>48600</v>
      </c>
      <c r="Y4" s="178">
        <v>0</v>
      </c>
      <c r="Z4" s="161" t="s">
        <v>33</v>
      </c>
      <c r="AA4" s="162"/>
    </row>
    <row r="5" spans="1:30">
      <c r="A5" s="48"/>
      <c r="B5" s="49"/>
      <c r="C5" s="140"/>
      <c r="D5" s="156" t="s">
        <v>33</v>
      </c>
      <c r="E5" s="142"/>
      <c r="F5" s="50"/>
      <c r="G5" s="145"/>
      <c r="H5" s="153" t="s">
        <v>33</v>
      </c>
      <c r="I5" s="154" t="s">
        <v>33</v>
      </c>
      <c r="J5" s="146"/>
      <c r="K5" s="51" t="s">
        <v>35</v>
      </c>
      <c r="L5" s="50">
        <v>200</v>
      </c>
      <c r="M5" s="157">
        <v>270</v>
      </c>
      <c r="N5" s="156">
        <v>1</v>
      </c>
      <c r="O5" s="158" t="s">
        <v>7</v>
      </c>
      <c r="P5" s="50">
        <v>1</v>
      </c>
      <c r="Q5" s="145">
        <v>10</v>
      </c>
      <c r="R5" s="153">
        <v>5400</v>
      </c>
      <c r="S5" s="150" t="s">
        <v>33</v>
      </c>
      <c r="T5" s="154" t="s">
        <v>33</v>
      </c>
      <c r="U5" s="171" t="s">
        <v>33</v>
      </c>
      <c r="V5" s="172" t="s">
        <v>33</v>
      </c>
      <c r="W5" s="173" t="s">
        <v>33</v>
      </c>
      <c r="X5" s="173" t="s">
        <v>33</v>
      </c>
      <c r="Y5" s="174" t="s">
        <v>33</v>
      </c>
      <c r="Z5" s="144" t="s">
        <v>33</v>
      </c>
      <c r="AA5" s="52"/>
    </row>
    <row r="6" spans="1:30">
      <c r="A6" s="48" t="s">
        <v>35</v>
      </c>
      <c r="B6" s="64">
        <v>200</v>
      </c>
      <c r="C6" s="140">
        <v>270</v>
      </c>
      <c r="D6" s="156">
        <v>1</v>
      </c>
      <c r="E6" s="142" t="s">
        <v>7</v>
      </c>
      <c r="F6" s="50">
        <v>4</v>
      </c>
      <c r="G6" s="145">
        <v>10</v>
      </c>
      <c r="H6" s="153">
        <v>21600</v>
      </c>
      <c r="I6" s="154" t="s">
        <v>33</v>
      </c>
      <c r="J6" s="146"/>
      <c r="K6" s="51"/>
      <c r="L6" s="50"/>
      <c r="M6" s="157"/>
      <c r="N6" s="156">
        <v>2</v>
      </c>
      <c r="O6" s="158" t="s">
        <v>9</v>
      </c>
      <c r="P6" s="50">
        <v>9</v>
      </c>
      <c r="Q6" s="145">
        <v>10</v>
      </c>
      <c r="R6" s="153">
        <v>48600</v>
      </c>
      <c r="S6" s="150" t="s">
        <v>33</v>
      </c>
      <c r="T6" s="154" t="s">
        <v>33</v>
      </c>
      <c r="U6" s="162" t="s">
        <v>33</v>
      </c>
      <c r="V6" s="52" t="s">
        <v>33</v>
      </c>
      <c r="W6" s="53" t="s">
        <v>33</v>
      </c>
      <c r="X6" s="53" t="s">
        <v>33</v>
      </c>
      <c r="Y6" s="54" t="s">
        <v>33</v>
      </c>
      <c r="Z6" s="50" t="s">
        <v>33</v>
      </c>
      <c r="AA6" s="52"/>
    </row>
    <row r="7" spans="1:30">
      <c r="A7" s="48"/>
      <c r="B7" s="64"/>
      <c r="C7" s="140"/>
      <c r="D7" s="156">
        <v>2</v>
      </c>
      <c r="E7" s="142" t="s">
        <v>9</v>
      </c>
      <c r="F7" s="50">
        <v>6</v>
      </c>
      <c r="G7" s="145">
        <v>10</v>
      </c>
      <c r="H7" s="153">
        <v>32400</v>
      </c>
      <c r="I7" s="154" t="s">
        <v>33</v>
      </c>
      <c r="J7" s="146"/>
      <c r="K7" s="51"/>
      <c r="L7" s="50"/>
      <c r="M7" s="157"/>
      <c r="N7" s="156" t="s">
        <v>33</v>
      </c>
      <c r="O7" s="158"/>
      <c r="P7" s="50"/>
      <c r="Q7" s="145"/>
      <c r="R7" s="153" t="s">
        <v>33</v>
      </c>
      <c r="S7" s="150" t="s">
        <v>33</v>
      </c>
      <c r="T7" s="154" t="s">
        <v>33</v>
      </c>
      <c r="U7" s="162" t="s">
        <v>33</v>
      </c>
      <c r="V7" s="52" t="s">
        <v>33</v>
      </c>
      <c r="W7" s="53" t="s">
        <v>33</v>
      </c>
      <c r="X7" s="53" t="s">
        <v>33</v>
      </c>
      <c r="Y7" s="54" t="s">
        <v>33</v>
      </c>
      <c r="Z7" s="50" t="s">
        <v>33</v>
      </c>
      <c r="AA7" s="52"/>
    </row>
    <row r="8" spans="1:30">
      <c r="A8" s="48"/>
      <c r="B8" s="64"/>
      <c r="C8" s="140"/>
      <c r="D8" s="156" t="s">
        <v>33</v>
      </c>
      <c r="E8" s="142"/>
      <c r="F8" s="50"/>
      <c r="G8" s="145"/>
      <c r="H8" s="153" t="s">
        <v>33</v>
      </c>
      <c r="I8" s="154" t="s">
        <v>33</v>
      </c>
      <c r="J8" s="146"/>
      <c r="K8" s="51"/>
      <c r="L8" s="50"/>
      <c r="M8" s="157"/>
      <c r="N8" s="156" t="s">
        <v>33</v>
      </c>
      <c r="O8" s="158"/>
      <c r="P8" s="50"/>
      <c r="Q8" s="145"/>
      <c r="R8" s="153" t="s">
        <v>33</v>
      </c>
      <c r="S8" s="150" t="s">
        <v>33</v>
      </c>
      <c r="T8" s="154"/>
      <c r="U8" s="162" t="s">
        <v>33</v>
      </c>
      <c r="V8" s="52" t="s">
        <v>33</v>
      </c>
      <c r="W8" s="53" t="s">
        <v>33</v>
      </c>
      <c r="X8" s="53" t="s">
        <v>33</v>
      </c>
      <c r="Y8" s="54" t="s">
        <v>33</v>
      </c>
      <c r="Z8" s="50" t="s">
        <v>33</v>
      </c>
      <c r="AA8" s="52"/>
    </row>
    <row r="9" spans="1:30">
      <c r="A9" s="48"/>
      <c r="B9" s="64"/>
      <c r="C9" s="140"/>
      <c r="D9" s="156"/>
      <c r="E9" s="142"/>
      <c r="F9" s="50"/>
      <c r="G9" s="145"/>
      <c r="H9" s="153"/>
      <c r="I9" s="154"/>
      <c r="J9" s="146"/>
      <c r="K9" s="51"/>
      <c r="L9" s="50"/>
      <c r="M9" s="157"/>
      <c r="N9" s="156"/>
      <c r="O9" s="158"/>
      <c r="P9" s="50"/>
      <c r="Q9" s="145"/>
      <c r="R9" s="153"/>
      <c r="S9" s="150"/>
      <c r="T9" s="154"/>
      <c r="U9" s="162"/>
      <c r="V9" s="52"/>
      <c r="W9" s="53"/>
      <c r="X9" s="53"/>
      <c r="Y9" s="54"/>
      <c r="Z9" s="50"/>
      <c r="AA9" s="52"/>
    </row>
    <row r="10" spans="1:30">
      <c r="A10" s="48"/>
      <c r="B10" s="64"/>
      <c r="C10" s="140"/>
      <c r="D10" s="156"/>
      <c r="E10" s="142"/>
      <c r="F10" s="50"/>
      <c r="G10" s="145"/>
      <c r="H10" s="153"/>
      <c r="I10" s="154"/>
      <c r="J10" s="146"/>
      <c r="K10" s="51"/>
      <c r="L10" s="50"/>
      <c r="M10" s="157"/>
      <c r="N10" s="156"/>
      <c r="O10" s="158"/>
      <c r="P10" s="50"/>
      <c r="Q10" s="145"/>
      <c r="R10" s="153"/>
      <c r="S10" s="150"/>
      <c r="T10" s="154"/>
      <c r="U10" s="162"/>
      <c r="V10" s="52"/>
      <c r="W10" s="53"/>
      <c r="X10" s="53"/>
      <c r="Y10" s="54"/>
      <c r="Z10" s="50"/>
      <c r="AA10" s="52"/>
    </row>
    <row r="11" spans="1:30">
      <c r="A11" s="179"/>
      <c r="B11" s="58"/>
      <c r="C11" s="58"/>
      <c r="D11" s="56" t="s">
        <v>33</v>
      </c>
      <c r="E11" s="56"/>
      <c r="F11" s="56"/>
      <c r="G11" s="56"/>
      <c r="H11" s="58" t="s">
        <v>33</v>
      </c>
      <c r="I11" s="58" t="s">
        <v>33</v>
      </c>
      <c r="J11" s="58"/>
      <c r="K11" s="180"/>
      <c r="L11" s="56"/>
      <c r="M11" s="58"/>
      <c r="N11" s="56" t="s">
        <v>33</v>
      </c>
      <c r="O11" s="181"/>
      <c r="P11" s="56"/>
      <c r="Q11" s="56"/>
      <c r="R11" s="58" t="s">
        <v>33</v>
      </c>
      <c r="S11" s="58" t="s">
        <v>33</v>
      </c>
      <c r="T11" s="58" t="s">
        <v>33</v>
      </c>
      <c r="U11" s="57" t="s">
        <v>33</v>
      </c>
      <c r="V11" s="57" t="s">
        <v>33</v>
      </c>
      <c r="W11" s="182" t="s">
        <v>33</v>
      </c>
      <c r="X11" s="182" t="s">
        <v>33</v>
      </c>
      <c r="Y11" s="183" t="s">
        <v>33</v>
      </c>
      <c r="Z11" s="56" t="s">
        <v>33</v>
      </c>
      <c r="AA11" s="57"/>
    </row>
    <row r="12" spans="1:30" ht="192" customHeight="1">
      <c r="A12" s="184" t="s">
        <v>38</v>
      </c>
      <c r="B12" s="355" t="s">
        <v>42</v>
      </c>
      <c r="C12" s="356"/>
      <c r="D12" s="356"/>
      <c r="E12" s="356"/>
      <c r="F12" s="356"/>
      <c r="G12" s="356"/>
      <c r="H12" s="356"/>
      <c r="I12" s="356"/>
      <c r="J12" s="356"/>
      <c r="K12" s="184" t="s">
        <v>38</v>
      </c>
      <c r="L12" s="355" t="s">
        <v>41</v>
      </c>
      <c r="M12" s="356"/>
      <c r="N12" s="356"/>
      <c r="O12" s="356"/>
      <c r="P12" s="356"/>
      <c r="Q12" s="356"/>
      <c r="R12" s="356"/>
      <c r="S12" s="356"/>
      <c r="T12" s="356"/>
      <c r="U12" s="184" t="s">
        <v>38</v>
      </c>
      <c r="V12" s="355" t="s">
        <v>40</v>
      </c>
      <c r="W12" s="357"/>
      <c r="X12" s="357"/>
      <c r="Y12" s="357"/>
      <c r="Z12" s="357"/>
      <c r="AA12" s="357"/>
      <c r="AB12" s="185"/>
      <c r="AC12" s="185"/>
      <c r="AD12" s="185"/>
    </row>
    <row r="13" spans="1:30">
      <c r="D13" s="56" t="s">
        <v>33</v>
      </c>
      <c r="E13" s="57"/>
      <c r="F13" s="57"/>
      <c r="G13" s="57"/>
      <c r="H13" s="58" t="s">
        <v>33</v>
      </c>
      <c r="I13" s="57"/>
      <c r="J13" s="57"/>
      <c r="K13" s="57"/>
      <c r="L13" s="57"/>
      <c r="M13" s="57"/>
      <c r="N13" s="56" t="s">
        <v>33</v>
      </c>
      <c r="O13" s="57"/>
      <c r="P13" s="57"/>
      <c r="Q13" s="57"/>
      <c r="R13" s="58" t="s">
        <v>33</v>
      </c>
      <c r="S13" s="57"/>
      <c r="T13" s="57"/>
      <c r="Y13" s="60"/>
    </row>
    <row r="14" spans="1:30">
      <c r="D14" s="56" t="s">
        <v>33</v>
      </c>
      <c r="E14" s="57"/>
      <c r="F14" s="57"/>
      <c r="G14" s="57"/>
      <c r="H14" s="58" t="s">
        <v>33</v>
      </c>
      <c r="I14" s="57"/>
      <c r="J14" s="57"/>
      <c r="K14" s="57"/>
      <c r="L14" s="57"/>
      <c r="M14" s="57"/>
      <c r="N14" s="56" t="s">
        <v>33</v>
      </c>
      <c r="O14" s="57"/>
      <c r="P14" s="57"/>
      <c r="Q14" s="57"/>
      <c r="R14" s="58" t="s">
        <v>33</v>
      </c>
      <c r="S14" s="57"/>
      <c r="T14" s="57"/>
      <c r="Y14" s="60"/>
    </row>
    <row r="15" spans="1:30">
      <c r="D15" s="56" t="s">
        <v>33</v>
      </c>
      <c r="E15" s="57"/>
      <c r="F15" s="57"/>
      <c r="G15" s="57"/>
      <c r="H15" s="58" t="s">
        <v>33</v>
      </c>
      <c r="I15" s="57"/>
      <c r="J15" s="57"/>
      <c r="K15" s="57"/>
      <c r="L15" s="57"/>
      <c r="M15" s="57"/>
      <c r="N15" s="56" t="s">
        <v>33</v>
      </c>
      <c r="O15" s="57"/>
      <c r="P15" s="57"/>
      <c r="Q15" s="57"/>
      <c r="R15" s="58" t="s">
        <v>33</v>
      </c>
      <c r="S15" s="57"/>
      <c r="T15" s="57"/>
      <c r="Y15" s="60"/>
    </row>
    <row r="16" spans="1:30">
      <c r="D16" s="56" t="s">
        <v>33</v>
      </c>
      <c r="E16" s="57"/>
      <c r="F16" s="57"/>
      <c r="G16" s="57"/>
      <c r="H16" s="58" t="s">
        <v>33</v>
      </c>
      <c r="I16" s="57"/>
      <c r="J16" s="57"/>
      <c r="K16" s="57"/>
      <c r="L16" s="57"/>
      <c r="M16" s="57"/>
      <c r="N16" s="56" t="s">
        <v>33</v>
      </c>
      <c r="O16" s="57"/>
      <c r="P16" s="57"/>
      <c r="Q16" s="57"/>
      <c r="R16" s="58" t="s">
        <v>33</v>
      </c>
      <c r="S16" s="57"/>
      <c r="T16" s="57"/>
      <c r="Y16" s="60"/>
    </row>
    <row r="17" spans="4:25">
      <c r="D17" s="56" t="s">
        <v>33</v>
      </c>
      <c r="E17" s="57"/>
      <c r="F17" s="57"/>
      <c r="G17" s="57"/>
      <c r="H17" s="58" t="s">
        <v>33</v>
      </c>
      <c r="I17" s="57"/>
      <c r="J17" s="57"/>
      <c r="K17" s="57"/>
      <c r="L17" s="57"/>
      <c r="M17" s="57"/>
      <c r="N17" s="56" t="s">
        <v>33</v>
      </c>
      <c r="O17" s="57"/>
      <c r="P17" s="57"/>
      <c r="Q17" s="57"/>
      <c r="R17" s="58" t="s">
        <v>33</v>
      </c>
      <c r="S17" s="57"/>
      <c r="T17" s="57"/>
      <c r="Y17" s="60"/>
    </row>
    <row r="18" spans="4:25">
      <c r="D18" s="56" t="s">
        <v>33</v>
      </c>
      <c r="E18" s="57"/>
      <c r="F18" s="57"/>
      <c r="G18" s="57"/>
      <c r="H18" s="58" t="s">
        <v>33</v>
      </c>
      <c r="I18" s="57"/>
      <c r="J18" s="57"/>
      <c r="K18" s="57"/>
      <c r="L18" s="57"/>
      <c r="M18" s="57"/>
      <c r="N18" s="56" t="s">
        <v>33</v>
      </c>
      <c r="O18" s="57"/>
      <c r="P18" s="57"/>
      <c r="Q18" s="57"/>
      <c r="R18" s="58" t="s">
        <v>33</v>
      </c>
      <c r="S18" s="57"/>
      <c r="T18" s="57"/>
      <c r="Y18" s="60"/>
    </row>
    <row r="19" spans="4:25">
      <c r="D19" s="56" t="s">
        <v>33</v>
      </c>
      <c r="E19" s="57"/>
      <c r="F19" s="57"/>
      <c r="G19" s="57"/>
      <c r="H19" s="58" t="s">
        <v>33</v>
      </c>
      <c r="I19" s="57"/>
      <c r="J19" s="57"/>
      <c r="K19" s="57"/>
      <c r="L19" s="57"/>
      <c r="M19" s="57"/>
      <c r="N19" s="56" t="s">
        <v>33</v>
      </c>
      <c r="O19" s="57"/>
      <c r="P19" s="57"/>
      <c r="Q19" s="57"/>
      <c r="R19" s="58" t="s">
        <v>33</v>
      </c>
      <c r="S19" s="57"/>
      <c r="T19" s="57"/>
      <c r="Y19" s="60"/>
    </row>
    <row r="20" spans="4:25">
      <c r="D20" s="56" t="s">
        <v>33</v>
      </c>
      <c r="E20" s="57"/>
      <c r="F20" s="57"/>
      <c r="G20" s="57"/>
      <c r="H20" s="58" t="s">
        <v>33</v>
      </c>
      <c r="I20" s="57"/>
      <c r="J20" s="57"/>
      <c r="K20" s="57"/>
      <c r="L20" s="57"/>
      <c r="M20" s="57"/>
      <c r="N20" s="56" t="s">
        <v>33</v>
      </c>
      <c r="O20" s="57"/>
      <c r="P20" s="57"/>
      <c r="Q20" s="57"/>
      <c r="R20" s="58" t="s">
        <v>33</v>
      </c>
      <c r="S20" s="57"/>
      <c r="T20" s="57"/>
      <c r="Y20" s="60"/>
    </row>
    <row r="21" spans="4:25">
      <c r="D21" s="56" t="s">
        <v>33</v>
      </c>
      <c r="E21" s="57"/>
      <c r="F21" s="57"/>
      <c r="G21" s="57"/>
      <c r="H21" s="58" t="s">
        <v>33</v>
      </c>
      <c r="I21" s="57"/>
      <c r="J21" s="57"/>
      <c r="K21" s="57"/>
      <c r="L21" s="57"/>
      <c r="M21" s="57"/>
      <c r="N21" s="56" t="s">
        <v>33</v>
      </c>
      <c r="O21" s="57"/>
      <c r="P21" s="57"/>
      <c r="Q21" s="57"/>
      <c r="R21" s="58" t="s">
        <v>33</v>
      </c>
      <c r="S21" s="57"/>
      <c r="T21" s="57"/>
      <c r="Y21" s="60"/>
    </row>
    <row r="22" spans="4:25">
      <c r="D22" s="56" t="s">
        <v>33</v>
      </c>
      <c r="E22" s="57"/>
      <c r="F22" s="57"/>
      <c r="G22" s="57"/>
      <c r="H22" s="58" t="s">
        <v>33</v>
      </c>
      <c r="I22" s="57"/>
      <c r="J22" s="57"/>
      <c r="K22" s="57"/>
      <c r="L22" s="57"/>
      <c r="M22" s="57"/>
      <c r="N22" s="56" t="s">
        <v>33</v>
      </c>
      <c r="O22" s="57"/>
      <c r="P22" s="57"/>
      <c r="Q22" s="57"/>
      <c r="R22" s="58" t="s">
        <v>33</v>
      </c>
      <c r="S22" s="57"/>
      <c r="T22" s="57"/>
      <c r="Y22" s="60"/>
    </row>
    <row r="23" spans="4:25">
      <c r="D23" s="56" t="s">
        <v>33</v>
      </c>
      <c r="E23" s="57"/>
      <c r="F23" s="57"/>
      <c r="G23" s="57"/>
      <c r="H23" s="58" t="s">
        <v>33</v>
      </c>
      <c r="I23" s="57"/>
      <c r="J23" s="57"/>
      <c r="K23" s="57"/>
      <c r="L23" s="57"/>
      <c r="M23" s="57"/>
      <c r="N23" s="56" t="s">
        <v>33</v>
      </c>
      <c r="O23" s="57"/>
      <c r="P23" s="57"/>
      <c r="Q23" s="57"/>
      <c r="R23" s="58" t="s">
        <v>33</v>
      </c>
      <c r="S23" s="57"/>
      <c r="T23" s="57"/>
      <c r="Y23" s="60"/>
    </row>
    <row r="24" spans="4:25">
      <c r="D24" s="56" t="s">
        <v>33</v>
      </c>
      <c r="E24" s="57"/>
      <c r="F24" s="57"/>
      <c r="G24" s="57"/>
      <c r="H24" s="58" t="s">
        <v>33</v>
      </c>
      <c r="I24" s="57"/>
      <c r="J24" s="57"/>
      <c r="K24" s="57"/>
      <c r="L24" s="57"/>
      <c r="M24" s="57"/>
      <c r="N24" s="56" t="s">
        <v>33</v>
      </c>
      <c r="O24" s="57"/>
      <c r="P24" s="57"/>
      <c r="Q24" s="57"/>
      <c r="R24" s="58" t="s">
        <v>33</v>
      </c>
      <c r="S24" s="57"/>
      <c r="T24" s="57"/>
      <c r="Y24" s="60"/>
    </row>
    <row r="25" spans="4:25">
      <c r="D25" s="56" t="s">
        <v>33</v>
      </c>
      <c r="E25" s="57"/>
      <c r="F25" s="57"/>
      <c r="G25" s="57"/>
      <c r="H25" s="58" t="s">
        <v>33</v>
      </c>
      <c r="I25" s="57"/>
      <c r="J25" s="57"/>
      <c r="K25" s="57"/>
      <c r="L25" s="57"/>
      <c r="M25" s="57"/>
      <c r="N25" s="56" t="s">
        <v>33</v>
      </c>
      <c r="O25" s="57"/>
      <c r="P25" s="57"/>
      <c r="Q25" s="57"/>
      <c r="R25" s="58" t="s">
        <v>33</v>
      </c>
      <c r="S25" s="57"/>
      <c r="T25" s="57"/>
      <c r="Y25" s="60"/>
    </row>
    <row r="26" spans="4:25">
      <c r="D26" s="56" t="s">
        <v>33</v>
      </c>
      <c r="E26" s="57"/>
      <c r="F26" s="57"/>
      <c r="G26" s="57"/>
      <c r="H26" s="58" t="s">
        <v>33</v>
      </c>
      <c r="I26" s="57"/>
      <c r="J26" s="57"/>
      <c r="K26" s="57"/>
      <c r="L26" s="57"/>
      <c r="M26" s="57"/>
      <c r="N26" s="56" t="s">
        <v>33</v>
      </c>
      <c r="O26" s="57"/>
      <c r="P26" s="57"/>
      <c r="Q26" s="57"/>
      <c r="R26" s="58" t="s">
        <v>33</v>
      </c>
      <c r="S26" s="57"/>
      <c r="T26" s="57"/>
      <c r="Y26" s="60"/>
    </row>
    <row r="27" spans="4:25">
      <c r="D27" s="56" t="s">
        <v>33</v>
      </c>
      <c r="E27" s="57"/>
      <c r="F27" s="57"/>
      <c r="G27" s="57"/>
      <c r="H27" s="58" t="s">
        <v>33</v>
      </c>
      <c r="I27" s="57"/>
      <c r="J27" s="57"/>
      <c r="K27" s="57"/>
      <c r="L27" s="57"/>
      <c r="M27" s="57"/>
      <c r="N27" s="56" t="s">
        <v>33</v>
      </c>
      <c r="O27" s="57"/>
      <c r="P27" s="57"/>
      <c r="Q27" s="57"/>
      <c r="R27" s="58" t="s">
        <v>33</v>
      </c>
      <c r="S27" s="57"/>
      <c r="T27" s="57"/>
      <c r="Y27" s="60"/>
    </row>
    <row r="28" spans="4:25">
      <c r="D28" s="56" t="s">
        <v>33</v>
      </c>
      <c r="E28" s="57"/>
      <c r="F28" s="57"/>
      <c r="G28" s="57"/>
      <c r="H28" s="58" t="s">
        <v>33</v>
      </c>
      <c r="I28" s="57"/>
      <c r="J28" s="57"/>
      <c r="K28" s="57"/>
      <c r="L28" s="57"/>
      <c r="M28" s="57"/>
      <c r="N28" s="56" t="s">
        <v>33</v>
      </c>
      <c r="O28" s="57"/>
      <c r="P28" s="57"/>
      <c r="Q28" s="57"/>
      <c r="R28" s="58" t="s">
        <v>33</v>
      </c>
      <c r="S28" s="57"/>
      <c r="T28" s="57"/>
      <c r="Y28" s="60"/>
    </row>
    <row r="29" spans="4:25">
      <c r="D29" s="56" t="s">
        <v>33</v>
      </c>
      <c r="E29" s="57"/>
      <c r="F29" s="57"/>
      <c r="G29" s="57"/>
      <c r="H29" s="58" t="s">
        <v>33</v>
      </c>
      <c r="I29" s="57"/>
      <c r="J29" s="57"/>
      <c r="K29" s="57"/>
      <c r="L29" s="57"/>
      <c r="M29" s="57"/>
      <c r="N29" s="56" t="s">
        <v>33</v>
      </c>
      <c r="O29" s="57"/>
      <c r="P29" s="57"/>
      <c r="Q29" s="57"/>
      <c r="R29" s="58" t="s">
        <v>33</v>
      </c>
      <c r="S29" s="57"/>
      <c r="T29" s="57"/>
      <c r="Y29" s="60"/>
    </row>
    <row r="30" spans="4:25">
      <c r="D30" s="56" t="s">
        <v>33</v>
      </c>
      <c r="E30" s="57"/>
      <c r="F30" s="57"/>
      <c r="G30" s="57"/>
      <c r="H30" s="58" t="s">
        <v>33</v>
      </c>
      <c r="I30" s="57"/>
      <c r="J30" s="57"/>
      <c r="K30" s="57"/>
      <c r="L30" s="57"/>
      <c r="M30" s="57"/>
      <c r="N30" s="56" t="s">
        <v>33</v>
      </c>
      <c r="O30" s="57"/>
      <c r="P30" s="57"/>
      <c r="Q30" s="57"/>
      <c r="R30" s="58" t="s">
        <v>33</v>
      </c>
      <c r="S30" s="57"/>
      <c r="T30" s="57"/>
      <c r="Y30" s="60"/>
    </row>
    <row r="31" spans="4:25">
      <c r="D31" s="56" t="s">
        <v>33</v>
      </c>
      <c r="E31" s="57"/>
      <c r="F31" s="57"/>
      <c r="G31" s="57"/>
      <c r="H31" s="58" t="s">
        <v>33</v>
      </c>
      <c r="I31" s="57"/>
      <c r="J31" s="57"/>
      <c r="K31" s="57"/>
      <c r="L31" s="57"/>
      <c r="M31" s="57"/>
      <c r="N31" s="56" t="s">
        <v>33</v>
      </c>
      <c r="O31" s="57"/>
      <c r="P31" s="57"/>
      <c r="Q31" s="57"/>
      <c r="R31" s="58" t="s">
        <v>33</v>
      </c>
      <c r="S31" s="57"/>
      <c r="T31" s="57"/>
      <c r="Y31" s="60"/>
    </row>
    <row r="32" spans="4:25">
      <c r="D32" s="56" t="s">
        <v>33</v>
      </c>
      <c r="E32" s="57"/>
      <c r="F32" s="57"/>
      <c r="G32" s="57"/>
      <c r="H32" s="58" t="s">
        <v>33</v>
      </c>
      <c r="I32" s="57"/>
      <c r="J32" s="57"/>
      <c r="K32" s="57"/>
      <c r="L32" s="57"/>
      <c r="M32" s="57"/>
      <c r="N32" s="56" t="s">
        <v>33</v>
      </c>
      <c r="O32" s="57"/>
      <c r="P32" s="57"/>
      <c r="Q32" s="57"/>
      <c r="R32" s="58" t="s">
        <v>33</v>
      </c>
      <c r="S32" s="57"/>
      <c r="T32" s="57"/>
      <c r="Y32" s="60"/>
    </row>
    <row r="33" spans="4:25">
      <c r="D33" s="56" t="s">
        <v>33</v>
      </c>
      <c r="E33" s="57"/>
      <c r="F33" s="57"/>
      <c r="G33" s="57"/>
      <c r="H33" s="58" t="s">
        <v>33</v>
      </c>
      <c r="I33" s="57"/>
      <c r="J33" s="57"/>
      <c r="K33" s="57"/>
      <c r="L33" s="57"/>
      <c r="M33" s="57"/>
      <c r="N33" s="56" t="s">
        <v>33</v>
      </c>
      <c r="O33" s="57"/>
      <c r="P33" s="57"/>
      <c r="Q33" s="57"/>
      <c r="R33" s="58" t="s">
        <v>33</v>
      </c>
      <c r="S33" s="57"/>
      <c r="T33" s="57"/>
      <c r="Y33" s="60"/>
    </row>
    <row r="34" spans="4:25">
      <c r="D34" s="56" t="s">
        <v>33</v>
      </c>
      <c r="E34" s="57"/>
      <c r="F34" s="57"/>
      <c r="G34" s="57"/>
      <c r="H34" s="58" t="s">
        <v>33</v>
      </c>
      <c r="I34" s="57"/>
      <c r="J34" s="57"/>
      <c r="K34" s="57"/>
      <c r="L34" s="57"/>
      <c r="M34" s="57"/>
      <c r="N34" s="56" t="s">
        <v>33</v>
      </c>
      <c r="O34" s="57"/>
      <c r="P34" s="57"/>
      <c r="Q34" s="57"/>
      <c r="R34" s="58" t="s">
        <v>33</v>
      </c>
      <c r="S34" s="57"/>
      <c r="T34" s="57"/>
      <c r="Y34" s="60"/>
    </row>
    <row r="35" spans="4:25">
      <c r="D35" s="56" t="s">
        <v>33</v>
      </c>
      <c r="E35" s="57"/>
      <c r="F35" s="57"/>
      <c r="G35" s="57"/>
      <c r="H35" s="58" t="s">
        <v>33</v>
      </c>
      <c r="I35" s="57"/>
      <c r="J35" s="57"/>
      <c r="K35" s="57"/>
      <c r="L35" s="57"/>
      <c r="M35" s="57"/>
      <c r="N35" s="56" t="s">
        <v>33</v>
      </c>
      <c r="O35" s="57"/>
      <c r="P35" s="57"/>
      <c r="Q35" s="57"/>
      <c r="R35" s="58" t="s">
        <v>33</v>
      </c>
      <c r="S35" s="57"/>
      <c r="T35" s="57"/>
      <c r="Y35" s="60"/>
    </row>
    <row r="36" spans="4:25">
      <c r="D36" s="56" t="s">
        <v>33</v>
      </c>
      <c r="E36" s="57"/>
      <c r="F36" s="57"/>
      <c r="G36" s="57"/>
      <c r="H36" s="58" t="s">
        <v>33</v>
      </c>
      <c r="I36" s="57"/>
      <c r="J36" s="57"/>
      <c r="K36" s="57"/>
      <c r="L36" s="57"/>
      <c r="M36" s="57"/>
      <c r="N36" s="56" t="s">
        <v>33</v>
      </c>
      <c r="O36" s="57"/>
      <c r="P36" s="57"/>
      <c r="Q36" s="57"/>
      <c r="R36" s="58" t="s">
        <v>33</v>
      </c>
      <c r="S36" s="57"/>
      <c r="T36" s="57"/>
      <c r="Y36" s="60"/>
    </row>
    <row r="37" spans="4:25">
      <c r="D37" s="56" t="s">
        <v>33</v>
      </c>
      <c r="E37" s="57"/>
      <c r="F37" s="57"/>
      <c r="G37" s="57"/>
      <c r="H37" s="58" t="s">
        <v>33</v>
      </c>
      <c r="I37" s="57"/>
      <c r="J37" s="57"/>
      <c r="K37" s="57"/>
      <c r="L37" s="57"/>
      <c r="M37" s="57"/>
      <c r="N37" s="56" t="s">
        <v>33</v>
      </c>
      <c r="O37" s="57"/>
      <c r="P37" s="57"/>
      <c r="Q37" s="57"/>
      <c r="R37" s="58" t="s">
        <v>33</v>
      </c>
      <c r="S37" s="57"/>
      <c r="T37" s="57"/>
      <c r="Y37" s="60"/>
    </row>
    <row r="38" spans="4:25">
      <c r="D38" s="56" t="s">
        <v>33</v>
      </c>
      <c r="E38" s="57"/>
      <c r="F38" s="57"/>
      <c r="G38" s="57"/>
      <c r="H38" s="58" t="s">
        <v>33</v>
      </c>
      <c r="I38" s="57"/>
      <c r="J38" s="57"/>
      <c r="K38" s="57"/>
      <c r="L38" s="57"/>
      <c r="M38" s="57"/>
      <c r="N38" s="56" t="s">
        <v>33</v>
      </c>
      <c r="O38" s="57"/>
      <c r="P38" s="57"/>
      <c r="Q38" s="57"/>
      <c r="R38" s="58" t="s">
        <v>33</v>
      </c>
      <c r="S38" s="57"/>
      <c r="T38" s="57"/>
      <c r="Y38" s="60"/>
    </row>
    <row r="39" spans="4:25">
      <c r="D39" s="56" t="s">
        <v>33</v>
      </c>
      <c r="E39" s="57"/>
      <c r="F39" s="57"/>
      <c r="G39" s="57"/>
      <c r="H39" s="58" t="s">
        <v>33</v>
      </c>
      <c r="I39" s="57"/>
      <c r="J39" s="57"/>
      <c r="K39" s="57"/>
      <c r="L39" s="57"/>
      <c r="M39" s="57"/>
      <c r="N39" s="56" t="s">
        <v>33</v>
      </c>
      <c r="O39" s="57"/>
      <c r="P39" s="57"/>
      <c r="Q39" s="57"/>
      <c r="R39" s="58" t="s">
        <v>33</v>
      </c>
      <c r="S39" s="57"/>
      <c r="T39" s="57"/>
      <c r="Y39" s="60"/>
    </row>
    <row r="40" spans="4:25">
      <c r="D40" s="56" t="s">
        <v>33</v>
      </c>
      <c r="E40" s="57"/>
      <c r="F40" s="57"/>
      <c r="G40" s="57"/>
      <c r="H40" s="58" t="s">
        <v>33</v>
      </c>
      <c r="I40" s="57"/>
      <c r="J40" s="57"/>
      <c r="K40" s="57"/>
      <c r="L40" s="57"/>
      <c r="M40" s="57"/>
      <c r="N40" s="56" t="s">
        <v>33</v>
      </c>
      <c r="O40" s="57"/>
      <c r="P40" s="57"/>
      <c r="Q40" s="57"/>
      <c r="R40" s="58" t="s">
        <v>33</v>
      </c>
      <c r="S40" s="57"/>
      <c r="T40" s="57"/>
      <c r="Y40" s="60"/>
    </row>
    <row r="41" spans="4:25">
      <c r="D41" s="56" t="s">
        <v>33</v>
      </c>
      <c r="E41" s="57"/>
      <c r="F41" s="57"/>
      <c r="G41" s="57"/>
      <c r="H41" s="58" t="s">
        <v>33</v>
      </c>
      <c r="I41" s="57"/>
      <c r="J41" s="57"/>
      <c r="K41" s="57"/>
      <c r="L41" s="57"/>
      <c r="M41" s="57"/>
      <c r="N41" s="56" t="s">
        <v>33</v>
      </c>
      <c r="O41" s="57"/>
      <c r="P41" s="57"/>
      <c r="Q41" s="57"/>
      <c r="R41" s="58" t="s">
        <v>33</v>
      </c>
      <c r="S41" s="57"/>
      <c r="T41" s="57"/>
      <c r="Y41" s="60"/>
    </row>
    <row r="42" spans="4:25">
      <c r="D42" s="56" t="s">
        <v>33</v>
      </c>
      <c r="E42" s="57"/>
      <c r="F42" s="57"/>
      <c r="G42" s="57"/>
      <c r="H42" s="58" t="s">
        <v>33</v>
      </c>
      <c r="I42" s="57"/>
      <c r="J42" s="57"/>
      <c r="K42" s="57"/>
      <c r="L42" s="57"/>
      <c r="M42" s="57"/>
      <c r="N42" s="56" t="s">
        <v>33</v>
      </c>
      <c r="O42" s="57"/>
      <c r="P42" s="57"/>
      <c r="Q42" s="57"/>
      <c r="R42" s="58" t="s">
        <v>33</v>
      </c>
      <c r="S42" s="57"/>
      <c r="T42" s="57"/>
      <c r="Y42" s="60"/>
    </row>
    <row r="43" spans="4:25">
      <c r="D43" s="56" t="s">
        <v>33</v>
      </c>
      <c r="E43" s="57"/>
      <c r="F43" s="57"/>
      <c r="G43" s="57"/>
      <c r="H43" s="58" t="s">
        <v>33</v>
      </c>
      <c r="I43" s="57"/>
      <c r="J43" s="57"/>
      <c r="K43" s="57"/>
      <c r="L43" s="57"/>
      <c r="M43" s="57"/>
      <c r="N43" s="56" t="s">
        <v>33</v>
      </c>
      <c r="O43" s="57"/>
      <c r="P43" s="57"/>
      <c r="Q43" s="57"/>
      <c r="R43" s="58" t="s">
        <v>33</v>
      </c>
      <c r="S43" s="57"/>
      <c r="T43" s="57"/>
      <c r="Y43" s="60"/>
    </row>
    <row r="44" spans="4:25">
      <c r="D44" s="56" t="s">
        <v>33</v>
      </c>
      <c r="E44" s="57"/>
      <c r="F44" s="57"/>
      <c r="G44" s="57"/>
      <c r="H44" s="58" t="s">
        <v>33</v>
      </c>
      <c r="I44" s="57"/>
      <c r="J44" s="57"/>
      <c r="K44" s="57"/>
      <c r="L44" s="57"/>
      <c r="M44" s="57"/>
      <c r="N44" s="56" t="s">
        <v>33</v>
      </c>
      <c r="O44" s="57"/>
      <c r="P44" s="57"/>
      <c r="Q44" s="57"/>
      <c r="R44" s="58" t="s">
        <v>33</v>
      </c>
      <c r="S44" s="57"/>
      <c r="T44" s="57"/>
      <c r="Y44" s="60"/>
    </row>
    <row r="45" spans="4:25">
      <c r="D45" s="56" t="s">
        <v>33</v>
      </c>
      <c r="E45" s="57"/>
      <c r="F45" s="57"/>
      <c r="G45" s="57"/>
      <c r="H45" s="58" t="s">
        <v>33</v>
      </c>
      <c r="I45" s="57"/>
      <c r="J45" s="57"/>
      <c r="K45" s="57"/>
      <c r="L45" s="57"/>
      <c r="M45" s="57"/>
      <c r="N45" s="56" t="s">
        <v>33</v>
      </c>
      <c r="O45" s="57"/>
      <c r="P45" s="57"/>
      <c r="Q45" s="57"/>
      <c r="R45" s="58" t="s">
        <v>33</v>
      </c>
      <c r="S45" s="57"/>
      <c r="T45" s="57"/>
      <c r="Y45" s="60"/>
    </row>
    <row r="46" spans="4:25">
      <c r="D46" s="56" t="s">
        <v>33</v>
      </c>
      <c r="E46" s="57"/>
      <c r="F46" s="57"/>
      <c r="G46" s="57"/>
      <c r="H46" s="58" t="s">
        <v>33</v>
      </c>
      <c r="I46" s="57"/>
      <c r="J46" s="57"/>
      <c r="K46" s="57"/>
      <c r="L46" s="57"/>
      <c r="M46" s="57"/>
      <c r="N46" s="56" t="s">
        <v>33</v>
      </c>
      <c r="O46" s="57"/>
      <c r="P46" s="57"/>
      <c r="Q46" s="57"/>
      <c r="R46" s="58" t="s">
        <v>33</v>
      </c>
      <c r="S46" s="57"/>
      <c r="T46" s="57"/>
      <c r="Y46" s="60"/>
    </row>
    <row r="47" spans="4:25">
      <c r="D47" s="56" t="s">
        <v>33</v>
      </c>
      <c r="E47" s="57"/>
      <c r="F47" s="57"/>
      <c r="G47" s="57"/>
      <c r="H47" s="58" t="s">
        <v>33</v>
      </c>
      <c r="I47" s="57"/>
      <c r="J47" s="57"/>
      <c r="K47" s="57"/>
      <c r="L47" s="57"/>
      <c r="M47" s="57"/>
      <c r="N47" s="56" t="s">
        <v>33</v>
      </c>
      <c r="O47" s="57"/>
      <c r="P47" s="57"/>
      <c r="Q47" s="57"/>
      <c r="R47" s="58" t="s">
        <v>33</v>
      </c>
      <c r="S47" s="57"/>
      <c r="T47" s="57"/>
      <c r="Y47" s="60"/>
    </row>
    <row r="48" spans="4:25">
      <c r="D48" s="56" t="s">
        <v>33</v>
      </c>
      <c r="E48" s="57"/>
      <c r="F48" s="57"/>
      <c r="G48" s="57"/>
      <c r="H48" s="58" t="s">
        <v>33</v>
      </c>
      <c r="I48" s="57"/>
      <c r="J48" s="57"/>
      <c r="K48" s="57"/>
      <c r="L48" s="57"/>
      <c r="M48" s="57"/>
      <c r="N48" s="56" t="s">
        <v>33</v>
      </c>
      <c r="O48" s="57"/>
      <c r="P48" s="57"/>
      <c r="Q48" s="57"/>
      <c r="R48" s="58" t="s">
        <v>33</v>
      </c>
      <c r="S48" s="57"/>
      <c r="T48" s="57"/>
      <c r="Y48" s="60"/>
    </row>
    <row r="49" spans="4:25">
      <c r="D49" s="56" t="s">
        <v>33</v>
      </c>
      <c r="E49" s="57"/>
      <c r="F49" s="57"/>
      <c r="G49" s="57"/>
      <c r="H49" s="58" t="s">
        <v>33</v>
      </c>
      <c r="I49" s="57"/>
      <c r="J49" s="57"/>
      <c r="K49" s="57"/>
      <c r="L49" s="57"/>
      <c r="M49" s="57"/>
      <c r="N49" s="56" t="s">
        <v>33</v>
      </c>
      <c r="O49" s="57"/>
      <c r="P49" s="57"/>
      <c r="Q49" s="57"/>
      <c r="R49" s="58" t="s">
        <v>33</v>
      </c>
      <c r="S49" s="57"/>
      <c r="T49" s="57"/>
      <c r="Y49" s="60"/>
    </row>
    <row r="50" spans="4:25">
      <c r="D50" s="56" t="s">
        <v>33</v>
      </c>
      <c r="E50" s="57"/>
      <c r="F50" s="57"/>
      <c r="G50" s="57"/>
      <c r="H50" s="58" t="s">
        <v>33</v>
      </c>
      <c r="I50" s="57"/>
      <c r="J50" s="57"/>
      <c r="K50" s="57"/>
      <c r="L50" s="57"/>
      <c r="M50" s="57"/>
      <c r="N50" s="56" t="s">
        <v>33</v>
      </c>
      <c r="O50" s="57"/>
      <c r="P50" s="57"/>
      <c r="Q50" s="57"/>
      <c r="R50" s="58" t="s">
        <v>33</v>
      </c>
      <c r="S50" s="57"/>
      <c r="T50" s="57"/>
      <c r="Y50" s="60"/>
    </row>
    <row r="51" spans="4:25">
      <c r="D51" s="56" t="s">
        <v>33</v>
      </c>
      <c r="E51" s="57"/>
      <c r="F51" s="57"/>
      <c r="G51" s="57"/>
      <c r="H51" s="58" t="s">
        <v>33</v>
      </c>
      <c r="I51" s="57"/>
      <c r="J51" s="57"/>
      <c r="K51" s="57"/>
      <c r="L51" s="57"/>
      <c r="M51" s="57"/>
      <c r="N51" s="56" t="s">
        <v>33</v>
      </c>
      <c r="O51" s="57"/>
      <c r="P51" s="57"/>
      <c r="Q51" s="57"/>
      <c r="R51" s="58" t="s">
        <v>33</v>
      </c>
      <c r="S51" s="57"/>
      <c r="T51" s="57"/>
      <c r="Y51" s="60"/>
    </row>
    <row r="52" spans="4:25">
      <c r="D52" s="56" t="s">
        <v>33</v>
      </c>
      <c r="E52" s="57"/>
      <c r="F52" s="57"/>
      <c r="G52" s="57"/>
      <c r="H52" s="58" t="s">
        <v>33</v>
      </c>
      <c r="I52" s="57"/>
      <c r="J52" s="57"/>
      <c r="K52" s="57"/>
      <c r="L52" s="57"/>
      <c r="M52" s="57"/>
      <c r="N52" s="56" t="s">
        <v>33</v>
      </c>
      <c r="O52" s="57"/>
      <c r="P52" s="57"/>
      <c r="Q52" s="57"/>
      <c r="R52" s="58" t="s">
        <v>33</v>
      </c>
      <c r="S52" s="57"/>
      <c r="T52" s="57"/>
      <c r="Y52" s="60"/>
    </row>
    <row r="53" spans="4:25">
      <c r="D53" s="56" t="s">
        <v>33</v>
      </c>
      <c r="E53" s="57"/>
      <c r="F53" s="57"/>
      <c r="G53" s="57"/>
      <c r="H53" s="58" t="s">
        <v>33</v>
      </c>
      <c r="I53" s="57"/>
      <c r="J53" s="57"/>
      <c r="K53" s="57"/>
      <c r="L53" s="57"/>
      <c r="M53" s="57"/>
      <c r="N53" s="56" t="s">
        <v>33</v>
      </c>
      <c r="O53" s="57"/>
      <c r="P53" s="57"/>
      <c r="Q53" s="57"/>
      <c r="R53" s="58" t="s">
        <v>33</v>
      </c>
      <c r="S53" s="57"/>
      <c r="T53" s="57"/>
      <c r="Y53" s="60"/>
    </row>
    <row r="54" spans="4:25">
      <c r="D54" s="56" t="s">
        <v>33</v>
      </c>
      <c r="E54" s="57"/>
      <c r="F54" s="57"/>
      <c r="G54" s="57"/>
      <c r="H54" s="58" t="s">
        <v>33</v>
      </c>
      <c r="I54" s="57"/>
      <c r="J54" s="57"/>
      <c r="K54" s="57"/>
      <c r="L54" s="57"/>
      <c r="M54" s="57"/>
      <c r="N54" s="56" t="s">
        <v>33</v>
      </c>
      <c r="O54" s="57"/>
      <c r="P54" s="57"/>
      <c r="Q54" s="57"/>
      <c r="R54" s="58" t="s">
        <v>33</v>
      </c>
      <c r="S54" s="57"/>
      <c r="T54" s="57"/>
      <c r="Y54" s="60"/>
    </row>
    <row r="55" spans="4:25">
      <c r="D55" s="56" t="s">
        <v>33</v>
      </c>
      <c r="E55" s="57"/>
      <c r="F55" s="57"/>
      <c r="G55" s="57"/>
      <c r="H55" s="58" t="s">
        <v>33</v>
      </c>
      <c r="I55" s="57"/>
      <c r="J55" s="57"/>
      <c r="K55" s="57"/>
      <c r="L55" s="57"/>
      <c r="M55" s="57"/>
      <c r="N55" s="56" t="s">
        <v>33</v>
      </c>
      <c r="O55" s="57"/>
      <c r="P55" s="57"/>
      <c r="Q55" s="57"/>
      <c r="R55" s="58" t="s">
        <v>33</v>
      </c>
      <c r="S55" s="57"/>
      <c r="T55" s="57"/>
      <c r="Y55" s="60"/>
    </row>
    <row r="56" spans="4:25">
      <c r="D56" s="56" t="s">
        <v>33</v>
      </c>
      <c r="E56" s="57"/>
      <c r="F56" s="57"/>
      <c r="G56" s="57"/>
      <c r="H56" s="58" t="s">
        <v>33</v>
      </c>
      <c r="I56" s="57"/>
      <c r="J56" s="57"/>
      <c r="K56" s="57"/>
      <c r="L56" s="57"/>
      <c r="M56" s="57"/>
      <c r="N56" s="56" t="s">
        <v>33</v>
      </c>
      <c r="O56" s="57"/>
      <c r="P56" s="57"/>
      <c r="Q56" s="57"/>
      <c r="R56" s="58" t="s">
        <v>33</v>
      </c>
      <c r="S56" s="57"/>
      <c r="T56" s="57"/>
      <c r="Y56" s="60"/>
    </row>
    <row r="57" spans="4:25">
      <c r="D57" s="56" t="s">
        <v>33</v>
      </c>
      <c r="E57" s="57"/>
      <c r="F57" s="57"/>
      <c r="G57" s="57"/>
      <c r="H57" s="58" t="s">
        <v>33</v>
      </c>
      <c r="I57" s="57"/>
      <c r="J57" s="57"/>
      <c r="K57" s="57"/>
      <c r="L57" s="57"/>
      <c r="M57" s="57"/>
      <c r="N57" s="56" t="s">
        <v>33</v>
      </c>
      <c r="O57" s="57"/>
      <c r="P57" s="57"/>
      <c r="Q57" s="57"/>
      <c r="R57" s="58" t="s">
        <v>33</v>
      </c>
      <c r="S57" s="57"/>
      <c r="T57" s="57"/>
      <c r="Y57" s="60"/>
    </row>
    <row r="58" spans="4:25">
      <c r="D58" s="56" t="s">
        <v>33</v>
      </c>
      <c r="E58" s="57"/>
      <c r="F58" s="57"/>
      <c r="G58" s="57"/>
      <c r="H58" s="58" t="s">
        <v>33</v>
      </c>
      <c r="I58" s="57"/>
      <c r="J58" s="57"/>
      <c r="K58" s="57"/>
      <c r="L58" s="57"/>
      <c r="M58" s="57"/>
      <c r="N58" s="56" t="s">
        <v>33</v>
      </c>
      <c r="O58" s="57"/>
      <c r="P58" s="57"/>
      <c r="Q58" s="57"/>
      <c r="R58" s="58" t="s">
        <v>33</v>
      </c>
      <c r="S58" s="57"/>
      <c r="T58" s="57"/>
      <c r="Y58" s="60"/>
    </row>
    <row r="59" spans="4:25">
      <c r="D59" s="56" t="s">
        <v>33</v>
      </c>
      <c r="E59" s="57"/>
      <c r="F59" s="57"/>
      <c r="G59" s="57"/>
      <c r="H59" s="58" t="s">
        <v>33</v>
      </c>
      <c r="I59" s="57"/>
      <c r="J59" s="57"/>
      <c r="K59" s="57"/>
      <c r="L59" s="57"/>
      <c r="M59" s="57"/>
      <c r="N59" s="56" t="s">
        <v>33</v>
      </c>
      <c r="O59" s="57"/>
      <c r="P59" s="57"/>
      <c r="Q59" s="57"/>
      <c r="R59" s="58" t="s">
        <v>33</v>
      </c>
      <c r="S59" s="57"/>
      <c r="T59" s="57"/>
      <c r="Y59" s="60"/>
    </row>
    <row r="60" spans="4:25">
      <c r="D60" s="56" t="s">
        <v>33</v>
      </c>
      <c r="E60" s="57"/>
      <c r="F60" s="57"/>
      <c r="G60" s="57"/>
      <c r="H60" s="58" t="s">
        <v>33</v>
      </c>
      <c r="I60" s="57"/>
      <c r="J60" s="57"/>
      <c r="K60" s="57"/>
      <c r="L60" s="57"/>
      <c r="M60" s="57"/>
      <c r="N60" s="56" t="s">
        <v>33</v>
      </c>
      <c r="O60" s="57"/>
      <c r="P60" s="57"/>
      <c r="Q60" s="57"/>
      <c r="R60" s="58" t="s">
        <v>33</v>
      </c>
      <c r="S60" s="57"/>
      <c r="T60" s="57"/>
      <c r="Y60" s="60"/>
    </row>
    <row r="61" spans="4:25">
      <c r="D61" s="56" t="s">
        <v>33</v>
      </c>
      <c r="E61" s="57"/>
      <c r="F61" s="57"/>
      <c r="G61" s="57"/>
      <c r="H61" s="58" t="s">
        <v>33</v>
      </c>
      <c r="I61" s="57"/>
      <c r="J61" s="57"/>
      <c r="K61" s="57"/>
      <c r="L61" s="57"/>
      <c r="M61" s="57"/>
      <c r="N61" s="56" t="s">
        <v>33</v>
      </c>
      <c r="O61" s="57"/>
      <c r="P61" s="57"/>
      <c r="Q61" s="57"/>
      <c r="R61" s="58" t="s">
        <v>33</v>
      </c>
      <c r="S61" s="57"/>
      <c r="T61" s="57"/>
      <c r="Y61" s="60"/>
    </row>
    <row r="62" spans="4:25">
      <c r="D62" s="56" t="s">
        <v>33</v>
      </c>
      <c r="E62" s="57"/>
      <c r="F62" s="57"/>
      <c r="G62" s="57"/>
      <c r="H62" s="58" t="s">
        <v>33</v>
      </c>
      <c r="I62" s="57"/>
      <c r="J62" s="57"/>
      <c r="K62" s="57"/>
      <c r="L62" s="57"/>
      <c r="M62" s="57"/>
      <c r="N62" s="56" t="s">
        <v>33</v>
      </c>
      <c r="O62" s="57"/>
      <c r="P62" s="57"/>
      <c r="Q62" s="57"/>
      <c r="R62" s="58" t="s">
        <v>33</v>
      </c>
      <c r="S62" s="57"/>
      <c r="T62" s="57"/>
      <c r="Y62" s="60"/>
    </row>
    <row r="63" spans="4:25">
      <c r="D63" s="56" t="s">
        <v>33</v>
      </c>
      <c r="E63" s="57"/>
      <c r="F63" s="57"/>
      <c r="G63" s="57"/>
      <c r="H63" s="58" t="s">
        <v>33</v>
      </c>
      <c r="I63" s="57"/>
      <c r="J63" s="57"/>
      <c r="K63" s="57"/>
      <c r="L63" s="57"/>
      <c r="M63" s="57"/>
      <c r="N63" s="56" t="s">
        <v>33</v>
      </c>
      <c r="O63" s="57"/>
      <c r="P63" s="57"/>
      <c r="Q63" s="57"/>
      <c r="R63" s="58" t="s">
        <v>33</v>
      </c>
      <c r="S63" s="57"/>
      <c r="T63" s="57"/>
      <c r="Y63" s="60"/>
    </row>
    <row r="64" spans="4:25">
      <c r="D64" s="56" t="s">
        <v>33</v>
      </c>
      <c r="E64" s="57"/>
      <c r="F64" s="57"/>
      <c r="G64" s="57"/>
      <c r="H64" s="58" t="s">
        <v>33</v>
      </c>
      <c r="I64" s="57"/>
      <c r="J64" s="57"/>
      <c r="K64" s="57"/>
      <c r="L64" s="57"/>
      <c r="M64" s="57"/>
      <c r="N64" s="56" t="s">
        <v>33</v>
      </c>
      <c r="O64" s="57"/>
      <c r="P64" s="57"/>
      <c r="Q64" s="57"/>
      <c r="R64" s="58" t="s">
        <v>33</v>
      </c>
      <c r="S64" s="57"/>
      <c r="T64" s="57"/>
      <c r="Y64" s="60"/>
    </row>
    <row r="65" spans="4:25">
      <c r="D65" s="56" t="s">
        <v>33</v>
      </c>
      <c r="E65" s="57"/>
      <c r="F65" s="57"/>
      <c r="G65" s="57"/>
      <c r="H65" s="58" t="s">
        <v>33</v>
      </c>
      <c r="I65" s="57"/>
      <c r="J65" s="57"/>
      <c r="K65" s="57"/>
      <c r="L65" s="57"/>
      <c r="M65" s="57"/>
      <c r="N65" s="56" t="s">
        <v>33</v>
      </c>
      <c r="O65" s="57"/>
      <c r="P65" s="57"/>
      <c r="Q65" s="57"/>
      <c r="R65" s="58" t="s">
        <v>33</v>
      </c>
      <c r="S65" s="57"/>
      <c r="T65" s="57"/>
      <c r="Y65" s="60"/>
    </row>
    <row r="66" spans="4:25">
      <c r="D66" s="56" t="s">
        <v>33</v>
      </c>
      <c r="E66" s="57"/>
      <c r="F66" s="57"/>
      <c r="G66" s="57"/>
      <c r="H66" s="58" t="s">
        <v>33</v>
      </c>
      <c r="I66" s="57"/>
      <c r="J66" s="57"/>
      <c r="K66" s="57"/>
      <c r="L66" s="57"/>
      <c r="M66" s="57"/>
      <c r="N66" s="56" t="s">
        <v>33</v>
      </c>
      <c r="O66" s="57"/>
      <c r="P66" s="57"/>
      <c r="Q66" s="57"/>
      <c r="R66" s="58" t="s">
        <v>33</v>
      </c>
      <c r="S66" s="57"/>
      <c r="T66" s="57"/>
      <c r="Y66" s="60"/>
    </row>
    <row r="67" spans="4:25">
      <c r="D67" s="56" t="s">
        <v>33</v>
      </c>
      <c r="E67" s="57"/>
      <c r="F67" s="57"/>
      <c r="G67" s="57"/>
      <c r="H67" s="58" t="s">
        <v>33</v>
      </c>
      <c r="I67" s="57"/>
      <c r="J67" s="57"/>
      <c r="K67" s="57"/>
      <c r="L67" s="57"/>
      <c r="M67" s="57"/>
      <c r="N67" s="56" t="s">
        <v>33</v>
      </c>
      <c r="O67" s="57"/>
      <c r="P67" s="57"/>
      <c r="Q67" s="57"/>
      <c r="R67" s="58" t="s">
        <v>33</v>
      </c>
      <c r="S67" s="57"/>
      <c r="T67" s="57"/>
      <c r="Y67" s="60"/>
    </row>
    <row r="68" spans="4:25">
      <c r="D68" s="56" t="s">
        <v>33</v>
      </c>
      <c r="E68" s="57"/>
      <c r="F68" s="57"/>
      <c r="G68" s="57"/>
      <c r="H68" s="58" t="s">
        <v>33</v>
      </c>
      <c r="I68" s="57"/>
      <c r="J68" s="57"/>
      <c r="K68" s="57"/>
      <c r="L68" s="57"/>
      <c r="M68" s="57"/>
      <c r="N68" s="56" t="s">
        <v>33</v>
      </c>
      <c r="O68" s="57"/>
      <c r="P68" s="57"/>
      <c r="Q68" s="57"/>
      <c r="R68" s="58" t="s">
        <v>33</v>
      </c>
      <c r="S68" s="57"/>
      <c r="T68" s="57"/>
      <c r="Y68" s="60"/>
    </row>
    <row r="69" spans="4:25">
      <c r="D69" s="56" t="s">
        <v>33</v>
      </c>
      <c r="E69" s="57"/>
      <c r="F69" s="57"/>
      <c r="G69" s="57"/>
      <c r="H69" s="58" t="s">
        <v>33</v>
      </c>
      <c r="I69" s="57"/>
      <c r="J69" s="57"/>
      <c r="K69" s="57"/>
      <c r="L69" s="57"/>
      <c r="M69" s="57"/>
      <c r="N69" s="56" t="s">
        <v>33</v>
      </c>
      <c r="O69" s="57"/>
      <c r="P69" s="57"/>
      <c r="Q69" s="57"/>
      <c r="R69" s="58" t="s">
        <v>33</v>
      </c>
      <c r="S69" s="57"/>
      <c r="T69" s="57"/>
      <c r="Y69" s="60"/>
    </row>
    <row r="70" spans="4:25">
      <c r="D70" s="56" t="s">
        <v>33</v>
      </c>
      <c r="E70" s="57"/>
      <c r="F70" s="57"/>
      <c r="G70" s="57"/>
      <c r="H70" s="58" t="s">
        <v>33</v>
      </c>
      <c r="I70" s="57"/>
      <c r="J70" s="57"/>
      <c r="K70" s="57"/>
      <c r="L70" s="57"/>
      <c r="M70" s="57"/>
      <c r="N70" s="56" t="s">
        <v>33</v>
      </c>
      <c r="O70" s="57"/>
      <c r="P70" s="57"/>
      <c r="Q70" s="57"/>
      <c r="R70" s="58" t="s">
        <v>33</v>
      </c>
      <c r="S70" s="57"/>
      <c r="T70" s="57"/>
      <c r="Y70" s="60"/>
    </row>
    <row r="71" spans="4:25">
      <c r="D71" s="56" t="s">
        <v>33</v>
      </c>
      <c r="E71" s="57"/>
      <c r="F71" s="57"/>
      <c r="G71" s="57"/>
      <c r="H71" s="58" t="s">
        <v>33</v>
      </c>
      <c r="I71" s="57"/>
      <c r="J71" s="57"/>
      <c r="K71" s="57"/>
      <c r="L71" s="57"/>
      <c r="M71" s="57"/>
      <c r="N71" s="56" t="s">
        <v>33</v>
      </c>
      <c r="O71" s="57"/>
      <c r="P71" s="57"/>
      <c r="Q71" s="57"/>
      <c r="R71" s="58" t="s">
        <v>33</v>
      </c>
      <c r="S71" s="57"/>
      <c r="T71" s="57"/>
      <c r="Y71" s="60"/>
    </row>
    <row r="72" spans="4:25">
      <c r="D72" s="56" t="s">
        <v>33</v>
      </c>
      <c r="E72" s="57"/>
      <c r="F72" s="57"/>
      <c r="G72" s="57"/>
      <c r="H72" s="58" t="s">
        <v>33</v>
      </c>
      <c r="I72" s="57"/>
      <c r="J72" s="57"/>
      <c r="K72" s="57"/>
      <c r="L72" s="57"/>
      <c r="M72" s="57"/>
      <c r="N72" s="56" t="s">
        <v>33</v>
      </c>
      <c r="O72" s="57"/>
      <c r="P72" s="57"/>
      <c r="Q72" s="57"/>
      <c r="R72" s="58" t="s">
        <v>33</v>
      </c>
      <c r="S72" s="57"/>
      <c r="T72" s="57"/>
      <c r="Y72" s="60"/>
    </row>
    <row r="73" spans="4:25">
      <c r="D73" s="56" t="s">
        <v>33</v>
      </c>
      <c r="E73" s="57"/>
      <c r="F73" s="57"/>
      <c r="G73" s="57"/>
      <c r="H73" s="58" t="s">
        <v>33</v>
      </c>
      <c r="I73" s="57"/>
      <c r="J73" s="57"/>
      <c r="K73" s="57"/>
      <c r="L73" s="57"/>
      <c r="M73" s="57"/>
      <c r="N73" s="56" t="s">
        <v>33</v>
      </c>
      <c r="O73" s="57"/>
      <c r="P73" s="57"/>
      <c r="Q73" s="57"/>
      <c r="R73" s="58" t="s">
        <v>33</v>
      </c>
      <c r="S73" s="57"/>
      <c r="T73" s="57"/>
      <c r="Y73" s="60"/>
    </row>
    <row r="74" spans="4:25">
      <c r="D74" s="56" t="s">
        <v>33</v>
      </c>
      <c r="E74" s="57"/>
      <c r="F74" s="57"/>
      <c r="G74" s="57"/>
      <c r="H74" s="58" t="s">
        <v>33</v>
      </c>
      <c r="I74" s="57"/>
      <c r="J74" s="57"/>
      <c r="K74" s="57"/>
      <c r="L74" s="57"/>
      <c r="M74" s="57"/>
      <c r="N74" s="56" t="s">
        <v>33</v>
      </c>
      <c r="O74" s="57"/>
      <c r="P74" s="57"/>
      <c r="Q74" s="57"/>
      <c r="R74" s="58" t="s">
        <v>33</v>
      </c>
      <c r="S74" s="57"/>
      <c r="T74" s="57"/>
      <c r="Y74" s="60"/>
    </row>
    <row r="75" spans="4:25">
      <c r="D75" s="56" t="s">
        <v>33</v>
      </c>
      <c r="E75" s="57"/>
      <c r="F75" s="57"/>
      <c r="G75" s="57"/>
      <c r="H75" s="58" t="s">
        <v>33</v>
      </c>
      <c r="I75" s="57"/>
      <c r="J75" s="57"/>
      <c r="K75" s="57"/>
      <c r="L75" s="57"/>
      <c r="M75" s="57"/>
      <c r="N75" s="56" t="s">
        <v>33</v>
      </c>
      <c r="O75" s="57"/>
      <c r="P75" s="57"/>
      <c r="Q75" s="57"/>
      <c r="R75" s="58" t="s">
        <v>33</v>
      </c>
      <c r="S75" s="57"/>
      <c r="T75" s="57"/>
      <c r="Y75" s="60"/>
    </row>
    <row r="76" spans="4:25">
      <c r="D76" s="56" t="s">
        <v>33</v>
      </c>
      <c r="E76" s="57"/>
      <c r="F76" s="57"/>
      <c r="G76" s="57"/>
      <c r="H76" s="58" t="s">
        <v>33</v>
      </c>
      <c r="I76" s="57"/>
      <c r="J76" s="57"/>
      <c r="K76" s="57"/>
      <c r="L76" s="57"/>
      <c r="M76" s="57"/>
      <c r="N76" s="56" t="s">
        <v>33</v>
      </c>
      <c r="O76" s="57"/>
      <c r="P76" s="57"/>
      <c r="Q76" s="57"/>
      <c r="R76" s="58" t="s">
        <v>33</v>
      </c>
      <c r="S76" s="57"/>
      <c r="T76" s="57"/>
      <c r="Y76" s="60"/>
    </row>
    <row r="77" spans="4:25">
      <c r="D77" s="56" t="s">
        <v>33</v>
      </c>
      <c r="E77" s="57"/>
      <c r="F77" s="57"/>
      <c r="G77" s="57"/>
      <c r="H77" s="58" t="s">
        <v>33</v>
      </c>
      <c r="I77" s="57"/>
      <c r="J77" s="57"/>
      <c r="K77" s="57"/>
      <c r="L77" s="57"/>
      <c r="M77" s="57"/>
      <c r="N77" s="56" t="s">
        <v>33</v>
      </c>
      <c r="O77" s="57"/>
      <c r="P77" s="57"/>
      <c r="Q77" s="57"/>
      <c r="R77" s="58" t="s">
        <v>33</v>
      </c>
      <c r="S77" s="57"/>
      <c r="T77" s="57"/>
      <c r="Y77" s="60"/>
    </row>
    <row r="78" spans="4:25">
      <c r="D78" s="56" t="s">
        <v>33</v>
      </c>
      <c r="E78" s="57"/>
      <c r="F78" s="57"/>
      <c r="G78" s="57"/>
      <c r="H78" s="58" t="s">
        <v>33</v>
      </c>
      <c r="I78" s="57"/>
      <c r="J78" s="57"/>
      <c r="K78" s="57"/>
      <c r="L78" s="57"/>
      <c r="M78" s="57"/>
      <c r="N78" s="56" t="s">
        <v>33</v>
      </c>
      <c r="O78" s="57"/>
      <c r="P78" s="57"/>
      <c r="Q78" s="57"/>
      <c r="R78" s="58" t="s">
        <v>33</v>
      </c>
      <c r="S78" s="57"/>
      <c r="T78" s="57"/>
      <c r="Y78" s="60"/>
    </row>
    <row r="79" spans="4:25">
      <c r="D79" s="56" t="s">
        <v>33</v>
      </c>
      <c r="E79" s="57"/>
      <c r="F79" s="57"/>
      <c r="G79" s="57"/>
      <c r="H79" s="58" t="s">
        <v>33</v>
      </c>
      <c r="I79" s="57"/>
      <c r="J79" s="57"/>
      <c r="K79" s="57"/>
      <c r="L79" s="57"/>
      <c r="M79" s="57"/>
      <c r="N79" s="56" t="s">
        <v>33</v>
      </c>
      <c r="O79" s="57"/>
      <c r="P79" s="57"/>
      <c r="Q79" s="57"/>
      <c r="R79" s="58" t="s">
        <v>33</v>
      </c>
      <c r="S79" s="57"/>
      <c r="T79" s="57"/>
      <c r="Y79" s="60"/>
    </row>
    <row r="80" spans="4:25">
      <c r="D80" s="56" t="s">
        <v>33</v>
      </c>
      <c r="E80" s="57"/>
      <c r="F80" s="57"/>
      <c r="G80" s="57"/>
      <c r="H80" s="58" t="s">
        <v>33</v>
      </c>
      <c r="I80" s="57"/>
      <c r="J80" s="57"/>
      <c r="K80" s="57"/>
      <c r="L80" s="57"/>
      <c r="M80" s="57"/>
      <c r="N80" s="56" t="s">
        <v>33</v>
      </c>
      <c r="O80" s="57"/>
      <c r="P80" s="57"/>
      <c r="Q80" s="57"/>
      <c r="R80" s="58" t="s">
        <v>33</v>
      </c>
      <c r="S80" s="57"/>
      <c r="T80" s="57"/>
      <c r="Y80" s="60"/>
    </row>
    <row r="81" spans="4:25">
      <c r="D81" s="56" t="s">
        <v>33</v>
      </c>
      <c r="E81" s="57"/>
      <c r="F81" s="57"/>
      <c r="G81" s="57"/>
      <c r="H81" s="58" t="s">
        <v>33</v>
      </c>
      <c r="I81" s="57"/>
      <c r="J81" s="57"/>
      <c r="K81" s="57"/>
      <c r="L81" s="57"/>
      <c r="M81" s="57"/>
      <c r="N81" s="56" t="s">
        <v>33</v>
      </c>
      <c r="O81" s="57"/>
      <c r="P81" s="57"/>
      <c r="Q81" s="57"/>
      <c r="R81" s="58" t="s">
        <v>33</v>
      </c>
      <c r="S81" s="57"/>
      <c r="T81" s="57"/>
      <c r="Y81" s="60"/>
    </row>
    <row r="82" spans="4:25">
      <c r="D82" s="56" t="s">
        <v>33</v>
      </c>
      <c r="E82" s="57"/>
      <c r="F82" s="57"/>
      <c r="G82" s="57"/>
      <c r="H82" s="58" t="s">
        <v>33</v>
      </c>
      <c r="I82" s="57"/>
      <c r="J82" s="57"/>
      <c r="K82" s="57"/>
      <c r="L82" s="57"/>
      <c r="M82" s="57"/>
      <c r="N82" s="56" t="s">
        <v>33</v>
      </c>
      <c r="O82" s="57"/>
      <c r="P82" s="57"/>
      <c r="Q82" s="57"/>
      <c r="R82" s="58" t="s">
        <v>33</v>
      </c>
      <c r="S82" s="57"/>
      <c r="T82" s="57"/>
      <c r="Y82" s="60"/>
    </row>
    <row r="83" spans="4:25">
      <c r="D83" s="56" t="s">
        <v>33</v>
      </c>
      <c r="E83" s="57"/>
      <c r="F83" s="57"/>
      <c r="G83" s="57"/>
      <c r="H83" s="58" t="s">
        <v>33</v>
      </c>
      <c r="I83" s="57"/>
      <c r="J83" s="57"/>
      <c r="K83" s="57"/>
      <c r="L83" s="57"/>
      <c r="M83" s="57"/>
      <c r="N83" s="56" t="s">
        <v>33</v>
      </c>
      <c r="O83" s="57"/>
      <c r="P83" s="57"/>
      <c r="Q83" s="57"/>
      <c r="R83" s="58" t="s">
        <v>33</v>
      </c>
      <c r="S83" s="57"/>
      <c r="T83" s="57"/>
      <c r="Y83" s="60"/>
    </row>
    <row r="84" spans="4:25">
      <c r="D84" s="56" t="s">
        <v>33</v>
      </c>
      <c r="E84" s="57"/>
      <c r="F84" s="57"/>
      <c r="G84" s="57"/>
      <c r="H84" s="58" t="s">
        <v>33</v>
      </c>
      <c r="I84" s="57"/>
      <c r="J84" s="57"/>
      <c r="K84" s="57"/>
      <c r="L84" s="57"/>
      <c r="M84" s="57"/>
      <c r="N84" s="56" t="s">
        <v>33</v>
      </c>
      <c r="O84" s="57"/>
      <c r="P84" s="57"/>
      <c r="Q84" s="57"/>
      <c r="R84" s="58" t="s">
        <v>33</v>
      </c>
      <c r="S84" s="57"/>
      <c r="T84" s="57"/>
      <c r="Y84" s="60"/>
    </row>
    <row r="85" spans="4:25">
      <c r="D85" s="56" t="s">
        <v>33</v>
      </c>
      <c r="E85" s="57"/>
      <c r="F85" s="57"/>
      <c r="G85" s="57"/>
      <c r="H85" s="58" t="s">
        <v>33</v>
      </c>
      <c r="I85" s="57"/>
      <c r="J85" s="57"/>
      <c r="K85" s="57"/>
      <c r="L85" s="57"/>
      <c r="M85" s="57"/>
      <c r="N85" s="56" t="s">
        <v>33</v>
      </c>
      <c r="O85" s="57"/>
      <c r="P85" s="57"/>
      <c r="Q85" s="57"/>
      <c r="R85" s="58" t="s">
        <v>33</v>
      </c>
      <c r="S85" s="57"/>
      <c r="T85" s="57"/>
      <c r="Y85" s="60"/>
    </row>
    <row r="86" spans="4:25">
      <c r="D86" s="56" t="s">
        <v>33</v>
      </c>
      <c r="E86" s="57"/>
      <c r="F86" s="57"/>
      <c r="G86" s="57"/>
      <c r="H86" s="58" t="s">
        <v>33</v>
      </c>
      <c r="I86" s="57"/>
      <c r="J86" s="57"/>
      <c r="K86" s="57"/>
      <c r="L86" s="57"/>
      <c r="M86" s="57"/>
      <c r="N86" s="56" t="s">
        <v>33</v>
      </c>
      <c r="O86" s="57"/>
      <c r="P86" s="57"/>
      <c r="Q86" s="57"/>
      <c r="R86" s="58" t="s">
        <v>33</v>
      </c>
      <c r="S86" s="57"/>
      <c r="T86" s="57"/>
      <c r="Y86" s="60"/>
    </row>
    <row r="87" spans="4:25">
      <c r="D87" s="56" t="s">
        <v>33</v>
      </c>
      <c r="E87" s="57"/>
      <c r="F87" s="57"/>
      <c r="G87" s="57"/>
      <c r="H87" s="58" t="s">
        <v>33</v>
      </c>
      <c r="I87" s="57"/>
      <c r="J87" s="57"/>
      <c r="K87" s="57"/>
      <c r="L87" s="57"/>
      <c r="M87" s="57"/>
      <c r="N87" s="56" t="s">
        <v>33</v>
      </c>
      <c r="O87" s="57"/>
      <c r="P87" s="57"/>
      <c r="Q87" s="57"/>
      <c r="R87" s="58" t="s">
        <v>33</v>
      </c>
      <c r="S87" s="57"/>
      <c r="T87" s="57"/>
      <c r="Y87" s="60"/>
    </row>
    <row r="88" spans="4:25">
      <c r="D88" s="56" t="s">
        <v>33</v>
      </c>
      <c r="E88" s="57"/>
      <c r="F88" s="57"/>
      <c r="G88" s="57"/>
      <c r="H88" s="58" t="s">
        <v>33</v>
      </c>
      <c r="I88" s="57"/>
      <c r="J88" s="57"/>
      <c r="K88" s="57"/>
      <c r="L88" s="57"/>
      <c r="M88" s="57"/>
      <c r="N88" s="56" t="s">
        <v>33</v>
      </c>
      <c r="O88" s="57"/>
      <c r="P88" s="57"/>
      <c r="Q88" s="57"/>
      <c r="R88" s="58" t="s">
        <v>33</v>
      </c>
      <c r="S88" s="57"/>
      <c r="T88" s="57"/>
      <c r="Y88" s="60"/>
    </row>
    <row r="89" spans="4:25">
      <c r="D89" s="56" t="s">
        <v>33</v>
      </c>
      <c r="E89" s="57"/>
      <c r="F89" s="57"/>
      <c r="G89" s="57"/>
      <c r="H89" s="58" t="s">
        <v>33</v>
      </c>
      <c r="I89" s="57"/>
      <c r="J89" s="57"/>
      <c r="K89" s="57"/>
      <c r="L89" s="57"/>
      <c r="M89" s="57"/>
      <c r="N89" s="56" t="s">
        <v>33</v>
      </c>
      <c r="O89" s="57"/>
      <c r="P89" s="57"/>
      <c r="Q89" s="57"/>
      <c r="R89" s="58" t="s">
        <v>33</v>
      </c>
      <c r="S89" s="57"/>
      <c r="T89" s="57"/>
      <c r="Y89" s="60"/>
    </row>
    <row r="90" spans="4:25">
      <c r="D90" s="56" t="s">
        <v>33</v>
      </c>
      <c r="E90" s="57"/>
      <c r="F90" s="57"/>
      <c r="G90" s="57"/>
      <c r="H90" s="58" t="s">
        <v>33</v>
      </c>
      <c r="I90" s="57"/>
      <c r="J90" s="57"/>
      <c r="K90" s="57"/>
      <c r="L90" s="57"/>
      <c r="M90" s="57"/>
      <c r="N90" s="56" t="s">
        <v>33</v>
      </c>
      <c r="O90" s="57"/>
      <c r="P90" s="57"/>
      <c r="Q90" s="57"/>
      <c r="R90" s="58" t="s">
        <v>33</v>
      </c>
      <c r="S90" s="57"/>
      <c r="T90" s="57"/>
      <c r="Y90" s="60"/>
    </row>
    <row r="91" spans="4:25">
      <c r="D91" s="56" t="s">
        <v>33</v>
      </c>
      <c r="E91" s="57"/>
      <c r="F91" s="57"/>
      <c r="G91" s="57"/>
      <c r="H91" s="58" t="s">
        <v>33</v>
      </c>
      <c r="I91" s="57"/>
      <c r="J91" s="57"/>
      <c r="K91" s="57"/>
      <c r="L91" s="57"/>
      <c r="M91" s="57"/>
      <c r="N91" s="56" t="s">
        <v>33</v>
      </c>
      <c r="O91" s="57"/>
      <c r="P91" s="57"/>
      <c r="Q91" s="57"/>
      <c r="R91" s="58" t="s">
        <v>33</v>
      </c>
      <c r="S91" s="57"/>
      <c r="T91" s="57"/>
      <c r="Y91" s="60"/>
    </row>
    <row r="92" spans="4:25">
      <c r="D92" s="56" t="s">
        <v>33</v>
      </c>
      <c r="E92" s="57"/>
      <c r="F92" s="57"/>
      <c r="G92" s="57"/>
      <c r="H92" s="58" t="s">
        <v>33</v>
      </c>
      <c r="I92" s="57"/>
      <c r="J92" s="57"/>
      <c r="K92" s="57"/>
      <c r="L92" s="57"/>
      <c r="M92" s="57"/>
      <c r="N92" s="56" t="s">
        <v>33</v>
      </c>
      <c r="O92" s="57"/>
      <c r="P92" s="57"/>
      <c r="Q92" s="57"/>
      <c r="R92" s="58" t="s">
        <v>33</v>
      </c>
      <c r="S92" s="57"/>
      <c r="T92" s="57"/>
      <c r="Y92" s="60"/>
    </row>
    <row r="93" spans="4:25">
      <c r="D93" s="56" t="s">
        <v>33</v>
      </c>
      <c r="E93" s="57"/>
      <c r="F93" s="57"/>
      <c r="G93" s="57"/>
      <c r="H93" s="58" t="s">
        <v>33</v>
      </c>
      <c r="I93" s="57"/>
      <c r="J93" s="57"/>
      <c r="K93" s="57"/>
      <c r="L93" s="57"/>
      <c r="M93" s="57"/>
      <c r="N93" s="56" t="s">
        <v>33</v>
      </c>
      <c r="O93" s="57"/>
      <c r="P93" s="57"/>
      <c r="Q93" s="57"/>
      <c r="R93" s="58" t="s">
        <v>33</v>
      </c>
      <c r="S93" s="57"/>
      <c r="T93" s="57"/>
      <c r="Y93" s="60"/>
    </row>
    <row r="94" spans="4:25">
      <c r="D94" s="56" t="s">
        <v>33</v>
      </c>
      <c r="E94" s="57"/>
      <c r="F94" s="57"/>
      <c r="G94" s="57"/>
      <c r="H94" s="58" t="s">
        <v>33</v>
      </c>
      <c r="I94" s="57"/>
      <c r="J94" s="57"/>
      <c r="K94" s="57"/>
      <c r="L94" s="57"/>
      <c r="M94" s="57"/>
      <c r="N94" s="56" t="s">
        <v>33</v>
      </c>
      <c r="O94" s="57"/>
      <c r="P94" s="57"/>
      <c r="Q94" s="57"/>
      <c r="R94" s="58" t="s">
        <v>33</v>
      </c>
      <c r="S94" s="57"/>
      <c r="T94" s="57"/>
      <c r="Y94" s="60"/>
    </row>
    <row r="95" spans="4:25">
      <c r="D95" s="56" t="s">
        <v>33</v>
      </c>
      <c r="E95" s="57"/>
      <c r="F95" s="57"/>
      <c r="G95" s="57"/>
      <c r="H95" s="58" t="s">
        <v>33</v>
      </c>
      <c r="I95" s="57"/>
      <c r="J95" s="57"/>
      <c r="K95" s="57"/>
      <c r="L95" s="57"/>
      <c r="M95" s="57"/>
      <c r="N95" s="56" t="s">
        <v>33</v>
      </c>
      <c r="O95" s="57"/>
      <c r="P95" s="57"/>
      <c r="Q95" s="57"/>
      <c r="R95" s="58" t="s">
        <v>33</v>
      </c>
      <c r="S95" s="57"/>
      <c r="T95" s="57"/>
      <c r="Y95" s="60"/>
    </row>
    <row r="96" spans="4:25">
      <c r="D96" s="56" t="s">
        <v>33</v>
      </c>
      <c r="E96" s="57"/>
      <c r="F96" s="57"/>
      <c r="G96" s="57"/>
      <c r="H96" s="58" t="s">
        <v>33</v>
      </c>
      <c r="I96" s="57"/>
      <c r="J96" s="57"/>
      <c r="K96" s="57"/>
      <c r="L96" s="57"/>
      <c r="M96" s="57"/>
      <c r="N96" s="56" t="s">
        <v>33</v>
      </c>
      <c r="O96" s="57"/>
      <c r="P96" s="57"/>
      <c r="Q96" s="57"/>
      <c r="R96" s="58" t="s">
        <v>33</v>
      </c>
      <c r="S96" s="57"/>
      <c r="T96" s="57"/>
      <c r="Y96" s="60"/>
    </row>
    <row r="97" spans="4:25">
      <c r="D97" s="56" t="s">
        <v>33</v>
      </c>
      <c r="E97" s="57"/>
      <c r="F97" s="57"/>
      <c r="G97" s="57"/>
      <c r="H97" s="58" t="s">
        <v>33</v>
      </c>
      <c r="I97" s="57"/>
      <c r="J97" s="57"/>
      <c r="K97" s="57"/>
      <c r="L97" s="57"/>
      <c r="M97" s="57"/>
      <c r="N97" s="56" t="s">
        <v>33</v>
      </c>
      <c r="O97" s="57"/>
      <c r="P97" s="57"/>
      <c r="Q97" s="57"/>
      <c r="R97" s="58" t="s">
        <v>33</v>
      </c>
      <c r="S97" s="57"/>
      <c r="T97" s="57"/>
      <c r="Y97" s="60"/>
    </row>
    <row r="98" spans="4:25">
      <c r="D98" s="56" t="s">
        <v>33</v>
      </c>
      <c r="E98" s="57"/>
      <c r="F98" s="57"/>
      <c r="G98" s="57"/>
      <c r="H98" s="58" t="s">
        <v>33</v>
      </c>
      <c r="I98" s="57"/>
      <c r="J98" s="57"/>
      <c r="K98" s="57"/>
      <c r="L98" s="57"/>
      <c r="M98" s="57"/>
      <c r="N98" s="56" t="s">
        <v>33</v>
      </c>
      <c r="O98" s="57"/>
      <c r="P98" s="57"/>
      <c r="Q98" s="57"/>
      <c r="R98" s="58" t="s">
        <v>33</v>
      </c>
      <c r="S98" s="57"/>
      <c r="T98" s="57"/>
      <c r="Y98" s="60"/>
    </row>
    <row r="99" spans="4:25">
      <c r="D99" s="56" t="s">
        <v>33</v>
      </c>
      <c r="E99" s="57"/>
      <c r="F99" s="57"/>
      <c r="G99" s="57"/>
      <c r="H99" s="58" t="s">
        <v>33</v>
      </c>
      <c r="I99" s="57"/>
      <c r="J99" s="57"/>
      <c r="K99" s="57"/>
      <c r="L99" s="57"/>
      <c r="M99" s="57"/>
      <c r="N99" s="56" t="s">
        <v>33</v>
      </c>
      <c r="O99" s="57"/>
      <c r="P99" s="57"/>
      <c r="Q99" s="57"/>
      <c r="R99" s="58" t="s">
        <v>33</v>
      </c>
      <c r="S99" s="57"/>
      <c r="T99" s="57"/>
      <c r="Y99" s="60"/>
    </row>
    <row r="100" spans="4:25">
      <c r="D100" s="56" t="s">
        <v>33</v>
      </c>
      <c r="E100" s="57"/>
      <c r="F100" s="57"/>
      <c r="G100" s="57"/>
      <c r="H100" s="58" t="s">
        <v>33</v>
      </c>
      <c r="I100" s="57"/>
      <c r="J100" s="57"/>
      <c r="K100" s="57"/>
      <c r="L100" s="57"/>
      <c r="M100" s="57"/>
      <c r="N100" s="56" t="s">
        <v>33</v>
      </c>
      <c r="O100" s="57"/>
      <c r="P100" s="57"/>
      <c r="Q100" s="57"/>
      <c r="R100" s="58" t="s">
        <v>33</v>
      </c>
      <c r="S100" s="57"/>
      <c r="T100" s="57"/>
      <c r="Y100" s="60"/>
    </row>
    <row r="101" spans="4:25">
      <c r="D101" s="56" t="s">
        <v>33</v>
      </c>
      <c r="E101" s="57"/>
      <c r="F101" s="57"/>
      <c r="G101" s="57"/>
      <c r="H101" s="58" t="s">
        <v>33</v>
      </c>
      <c r="I101" s="57"/>
      <c r="J101" s="57"/>
      <c r="K101" s="57"/>
      <c r="L101" s="57"/>
      <c r="M101" s="57"/>
      <c r="N101" s="56" t="s">
        <v>33</v>
      </c>
      <c r="O101" s="57"/>
      <c r="P101" s="57"/>
      <c r="Q101" s="57"/>
      <c r="R101" s="58" t="s">
        <v>33</v>
      </c>
      <c r="S101" s="57"/>
      <c r="T101" s="57"/>
      <c r="Y101" s="60"/>
    </row>
    <row r="102" spans="4:25">
      <c r="D102" s="56" t="s">
        <v>33</v>
      </c>
      <c r="E102" s="57"/>
      <c r="F102" s="57"/>
      <c r="G102" s="57"/>
      <c r="H102" s="58" t="s">
        <v>33</v>
      </c>
      <c r="I102" s="57"/>
      <c r="J102" s="57"/>
      <c r="K102" s="57"/>
      <c r="L102" s="57"/>
      <c r="M102" s="57"/>
      <c r="N102" s="56" t="s">
        <v>33</v>
      </c>
      <c r="O102" s="57"/>
      <c r="P102" s="57"/>
      <c r="Q102" s="57"/>
      <c r="R102" s="58" t="s">
        <v>33</v>
      </c>
      <c r="S102" s="57"/>
      <c r="T102" s="57"/>
      <c r="Y102" s="60"/>
    </row>
    <row r="103" spans="4:25">
      <c r="D103" s="56" t="s">
        <v>33</v>
      </c>
      <c r="E103" s="57"/>
      <c r="F103" s="57"/>
      <c r="G103" s="57"/>
      <c r="H103" s="58" t="s">
        <v>33</v>
      </c>
      <c r="I103" s="57"/>
      <c r="J103" s="57"/>
      <c r="K103" s="57"/>
      <c r="L103" s="57"/>
      <c r="M103" s="57"/>
      <c r="N103" s="56" t="s">
        <v>33</v>
      </c>
      <c r="O103" s="57"/>
      <c r="P103" s="57"/>
      <c r="Q103" s="57"/>
      <c r="R103" s="58" t="s">
        <v>33</v>
      </c>
      <c r="S103" s="57"/>
      <c r="T103" s="57"/>
      <c r="Y103" s="60"/>
    </row>
  </sheetData>
  <sheetProtection password="CC7B" sheet="1" objects="1" scenarios="1" selectLockedCells="1"/>
  <mergeCells count="3">
    <mergeCell ref="B12:J12"/>
    <mergeCell ref="L12:T12"/>
    <mergeCell ref="V12:AA12"/>
  </mergeCells>
  <phoneticPr fontId="2" type="noConversion"/>
  <pageMargins left="0.39370078740157483" right="0.39370078740157483" top="0.74803149606299213" bottom="0.74803149606299213" header="0.31496062992125984" footer="0.31496062992125984"/>
  <pageSetup paperSize="9" scale="87" orientation="portrait" r:id="rId1"/>
  <headerFooter>
    <oddFooter>&amp;C第&amp;P頁，共&amp;N頁</oddFooter>
  </headerFooter>
  <colBreaks count="2" manualBreakCount="2">
    <brk id="10" max="1048575" man="1"/>
    <brk id="20" max="9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/>
  <dimension ref="A1:A4"/>
  <sheetViews>
    <sheetView workbookViewId="0">
      <selection activeCell="K209" sqref="K209"/>
    </sheetView>
  </sheetViews>
  <sheetFormatPr defaultRowHeight="16.5"/>
  <sheetData>
    <row r="1" spans="1:1">
      <c r="A1" t="s">
        <v>52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</sheetData>
  <sheetProtection password="CC7B" sheet="1" objects="1" scenarios="1"/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/>
  <dimension ref="A1"/>
  <sheetViews>
    <sheetView workbookViewId="0">
      <selection activeCell="K12" sqref="K12"/>
    </sheetView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地價差額試算</vt:lpstr>
      <vt:lpstr>工作表1</vt:lpstr>
      <vt:lpstr>分割!Print_Area</vt:lpstr>
      <vt:lpstr>共有物分割!Print_Area</vt:lpstr>
      <vt:lpstr>合併!Print_Area</vt:lpstr>
      <vt:lpstr>地價差額試算!Print_Area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林盛益</dc:creator>
  <cp:lastModifiedBy>林盛益</cp:lastModifiedBy>
  <cp:lastPrinted>2018-06-15T08:30:55Z</cp:lastPrinted>
  <dcterms:created xsi:type="dcterms:W3CDTF">2018-04-10T00:21:43Z</dcterms:created>
  <dcterms:modified xsi:type="dcterms:W3CDTF">2018-07-03T03:36:23Z</dcterms:modified>
</cp:coreProperties>
</file>